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2021b\Desktop\西川作業用\"/>
    </mc:Choice>
  </mc:AlternateContent>
  <xr:revisionPtr revIDLastSave="0" documentId="13_ncr:1_{2554A98E-074E-4B04-817A-52C4F2DAA59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令和5年度①" sheetId="3" r:id="rId1"/>
    <sheet name="令和5年度②" sheetId="23" r:id="rId2"/>
    <sheet name="決算額対比表30" sheetId="22" r:id="rId3"/>
    <sheet name="決算額対比表 空欄" sheetId="21" r:id="rId4"/>
  </sheets>
  <definedNames>
    <definedName name="_xlnm.Print_Area" localSheetId="0">令和5年度①!$A$1:$E$50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3" l="1"/>
  <c r="D27" i="23"/>
  <c r="E25" i="23"/>
  <c r="C26" i="23"/>
  <c r="E22" i="23"/>
  <c r="E16" i="23"/>
  <c r="E17" i="23"/>
  <c r="E18" i="23"/>
  <c r="C20" i="23"/>
  <c r="E20" i="23" s="1"/>
  <c r="D19" i="23"/>
  <c r="D20" i="23" s="1"/>
  <c r="C19" i="23"/>
  <c r="E15" i="23"/>
  <c r="E14" i="23"/>
  <c r="E8" i="23"/>
  <c r="E9" i="23"/>
  <c r="E7" i="23"/>
  <c r="D10" i="23"/>
  <c r="C10" i="2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17" i="3"/>
  <c r="D49" i="3"/>
  <c r="C49" i="3"/>
  <c r="E6" i="3"/>
  <c r="E7" i="3"/>
  <c r="E8" i="3"/>
  <c r="E9" i="3"/>
  <c r="E10" i="3"/>
  <c r="E11" i="3"/>
  <c r="E12" i="3"/>
  <c r="E13" i="3"/>
  <c r="E14" i="3"/>
  <c r="E15" i="3"/>
  <c r="E5" i="3"/>
  <c r="D16" i="3"/>
  <c r="C16" i="3"/>
  <c r="E16" i="3" s="1"/>
  <c r="F65" i="22"/>
  <c r="F70" i="22"/>
  <c r="D65" i="22"/>
  <c r="D70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E43" i="22"/>
  <c r="D43" i="22"/>
  <c r="F43" i="22"/>
  <c r="C43" i="22"/>
  <c r="F39" i="22"/>
  <c r="F38" i="22"/>
  <c r="F37" i="22"/>
  <c r="F36" i="22"/>
  <c r="F35" i="22"/>
  <c r="F34" i="22"/>
  <c r="F33" i="22"/>
  <c r="F32" i="22"/>
  <c r="E31" i="22"/>
  <c r="F31" i="22"/>
  <c r="D31" i="22"/>
  <c r="D21" i="22"/>
  <c r="F21" i="22"/>
  <c r="C31" i="22"/>
  <c r="F29" i="22"/>
  <c r="F28" i="22"/>
  <c r="F27" i="22"/>
  <c r="F26" i="22"/>
  <c r="F25" i="22"/>
  <c r="F24" i="22"/>
  <c r="F23" i="22"/>
  <c r="E22" i="22"/>
  <c r="D22" i="22"/>
  <c r="F22" i="22"/>
  <c r="C22" i="22"/>
  <c r="F17" i="22"/>
  <c r="F16" i="22"/>
  <c r="F15" i="22"/>
  <c r="F14" i="22"/>
  <c r="F13" i="22"/>
  <c r="E12" i="22"/>
  <c r="F12" i="22"/>
  <c r="F4" i="22"/>
  <c r="D12" i="22"/>
  <c r="C12" i="22"/>
  <c r="F11" i="22"/>
  <c r="F10" i="22"/>
  <c r="F9" i="22"/>
  <c r="F8" i="22"/>
  <c r="F7" i="22"/>
  <c r="F6" i="22"/>
  <c r="E5" i="22"/>
  <c r="D5" i="22"/>
  <c r="D4" i="22"/>
  <c r="C5" i="22"/>
  <c r="C4" i="22"/>
  <c r="D65" i="21"/>
  <c r="D70" i="21"/>
  <c r="D43" i="21"/>
  <c r="D20" i="21"/>
  <c r="C43" i="21"/>
  <c r="D30" i="21"/>
  <c r="C30" i="21"/>
  <c r="D21" i="21"/>
  <c r="C21" i="21"/>
  <c r="C20" i="21"/>
  <c r="D12" i="21"/>
  <c r="C12" i="21"/>
  <c r="C4" i="21"/>
  <c r="D5" i="21"/>
  <c r="D4" i="21"/>
  <c r="C5" i="21"/>
  <c r="F5" i="22"/>
  <c r="E21" i="22"/>
  <c r="C21" i="22"/>
  <c r="E4" i="22"/>
  <c r="E19" i="23" l="1"/>
  <c r="E10" i="23"/>
  <c r="E49" i="3"/>
  <c r="E50" i="3" s="1"/>
  <c r="D50" i="3"/>
  <c r="C50" i="3"/>
</calcChain>
</file>

<file path=xl/sharedStrings.xml><?xml version="1.0" encoding="utf-8"?>
<sst xmlns="http://schemas.openxmlformats.org/spreadsheetml/2006/main" count="251" uniqueCount="133">
  <si>
    <t>科目</t>
    <rPh sb="0" eb="2">
      <t>カモク</t>
    </rPh>
    <phoneticPr fontId="2"/>
  </si>
  <si>
    <t>増減</t>
    <rPh sb="0" eb="2">
      <t>ゾウゲン</t>
    </rPh>
    <phoneticPr fontId="2"/>
  </si>
  <si>
    <t>運営費収入</t>
    <rPh sb="0" eb="3">
      <t>ウンエイヒ</t>
    </rPh>
    <rPh sb="3" eb="5">
      <t>シュウニュウ</t>
    </rPh>
    <phoneticPr fontId="2"/>
  </si>
  <si>
    <t>雑収入</t>
    <rPh sb="0" eb="3">
      <t>ザッシュウニュウ</t>
    </rPh>
    <phoneticPr fontId="2"/>
  </si>
  <si>
    <t>収入計</t>
    <rPh sb="0" eb="2">
      <t>シュウニュウ</t>
    </rPh>
    <rPh sb="2" eb="3">
      <t>ケイ</t>
    </rPh>
    <phoneticPr fontId="2"/>
  </si>
  <si>
    <t>パート賃金</t>
    <rPh sb="3" eb="5">
      <t>チンギン</t>
    </rPh>
    <phoneticPr fontId="2"/>
  </si>
  <si>
    <t>人件費支出合計</t>
    <rPh sb="0" eb="2">
      <t>ジンケン</t>
    </rPh>
    <rPh sb="2" eb="3">
      <t>ヒ</t>
    </rPh>
    <rPh sb="3" eb="5">
      <t>シシュツ</t>
    </rPh>
    <rPh sb="5" eb="7">
      <t>ゴウケイ</t>
    </rPh>
    <phoneticPr fontId="2"/>
  </si>
  <si>
    <t>☆収入</t>
    <rPh sb="1" eb="3">
      <t>シュウニュウ</t>
    </rPh>
    <phoneticPr fontId="2"/>
  </si>
  <si>
    <t>給食費</t>
    <rPh sb="0" eb="3">
      <t>キュウショクヒ</t>
    </rPh>
    <phoneticPr fontId="2"/>
  </si>
  <si>
    <t>保健衛生費</t>
    <rPh sb="0" eb="2">
      <t>ホケン</t>
    </rPh>
    <rPh sb="2" eb="5">
      <t>エイセイヒ</t>
    </rPh>
    <phoneticPr fontId="2"/>
  </si>
  <si>
    <t>保育材料費</t>
    <rPh sb="0" eb="2">
      <t>ホイク</t>
    </rPh>
    <rPh sb="2" eb="5">
      <t>ザイリョウヒ</t>
    </rPh>
    <phoneticPr fontId="2"/>
  </si>
  <si>
    <t>事業費支出合計</t>
    <rPh sb="0" eb="3">
      <t>ジギョウヒ</t>
    </rPh>
    <rPh sb="3" eb="5">
      <t>シシュツ</t>
    </rPh>
    <rPh sb="5" eb="7">
      <t>ゴウケイ</t>
    </rPh>
    <phoneticPr fontId="2"/>
  </si>
  <si>
    <t>備考</t>
    <rPh sb="0" eb="2">
      <t>ビコウ</t>
    </rPh>
    <phoneticPr fontId="2"/>
  </si>
  <si>
    <t>職員駐車場負担金</t>
    <rPh sb="0" eb="2">
      <t>ショクイン</t>
    </rPh>
    <rPh sb="2" eb="5">
      <t>チュウシャジョウ</t>
    </rPh>
    <rPh sb="5" eb="7">
      <t>フタン</t>
    </rPh>
    <rPh sb="7" eb="8">
      <t>キン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</si>
  <si>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</si>
  <si>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</si>
  <si>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人件費支出</t>
    <rPh sb="0" eb="3">
      <t>ジンケンヒ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</si>
  <si>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</si>
  <si>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嘱託医手当</t>
    <rPh sb="0" eb="2">
      <t>ショクタク</t>
    </rPh>
    <rPh sb="2" eb="3">
      <t>イ</t>
    </rPh>
    <rPh sb="3" eb="5">
      <t>テアテ</t>
    </rPh>
    <phoneticPr fontId="2"/>
  </si>
  <si>
    <t>当期資金収支差額</t>
    <rPh sb="0" eb="2">
      <t>トウキ</t>
    </rPh>
    <rPh sb="2" eb="4">
      <t>シキン</t>
    </rPh>
    <rPh sb="4" eb="6">
      <t>シュウシ</t>
    </rPh>
    <rPh sb="6" eb="7">
      <t>サ</t>
    </rPh>
    <rPh sb="7" eb="8">
      <t>ガク</t>
    </rPh>
    <phoneticPr fontId="2"/>
  </si>
  <si>
    <t>保育所事業収入</t>
    <rPh sb="0" eb="2">
      <t>ホイク</t>
    </rPh>
    <rPh sb="2" eb="3">
      <t>ショ</t>
    </rPh>
    <rPh sb="3" eb="5">
      <t>ジギョウ</t>
    </rPh>
    <rPh sb="5" eb="7">
      <t>シュウニュウ</t>
    </rPh>
    <phoneticPr fontId="2"/>
  </si>
  <si>
    <t>一時保育料</t>
    <rPh sb="0" eb="2">
      <t>イチジ</t>
    </rPh>
    <rPh sb="2" eb="4">
      <t>ホイク</t>
    </rPh>
    <rPh sb="4" eb="5">
      <t>リョウ</t>
    </rPh>
    <phoneticPr fontId="2"/>
  </si>
  <si>
    <t>延長保育料</t>
    <rPh sb="0" eb="2">
      <t>エンチョウ</t>
    </rPh>
    <rPh sb="2" eb="4">
      <t>ホイク</t>
    </rPh>
    <rPh sb="4" eb="5">
      <t>リョウ</t>
    </rPh>
    <phoneticPr fontId="2"/>
  </si>
  <si>
    <t>園児主食代収入</t>
    <rPh sb="0" eb="2">
      <t>エンジ</t>
    </rPh>
    <rPh sb="2" eb="4">
      <t>シュショク</t>
    </rPh>
    <rPh sb="4" eb="5">
      <t>ダイ</t>
    </rPh>
    <rPh sb="5" eb="7">
      <t>シュウニュウ</t>
    </rPh>
    <phoneticPr fontId="2"/>
  </si>
  <si>
    <t>保護者徴収金収入</t>
    <rPh sb="0" eb="3">
      <t>ホゴシャ</t>
    </rPh>
    <rPh sb="3" eb="5">
      <t>チョウシュウ</t>
    </rPh>
    <rPh sb="5" eb="6">
      <t>キン</t>
    </rPh>
    <rPh sb="6" eb="8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</si>
  <si>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</si>
  <si>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受入研修費収入</t>
    <rPh sb="0" eb="2">
      <t>ウケイレ</t>
    </rPh>
    <rPh sb="2" eb="4">
      <t>ケンシュウ</t>
    </rPh>
    <rPh sb="4" eb="5">
      <t>ヒ</t>
    </rPh>
    <rPh sb="5" eb="7">
      <t>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</si>
  <si>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</si>
  <si>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市補助金収入　　</t>
    <rPh sb="0" eb="1">
      <t>シ</t>
    </rPh>
    <rPh sb="1" eb="4">
      <t>ホジョキン</t>
    </rPh>
    <rPh sb="4" eb="6">
      <t>シュウニュウ</t>
    </rPh>
    <phoneticPr fontId="2"/>
  </si>
  <si>
    <t>役員報酬支出</t>
    <rPh sb="0" eb="2">
      <t>ヤクイン</t>
    </rPh>
    <rPh sb="2" eb="4">
      <t>ホウシュウ</t>
    </rPh>
    <rPh sb="4" eb="6">
      <t>シシュツ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</si>
  <si>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</si>
  <si>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</si>
  <si>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</si>
  <si>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</si>
  <si>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水道光熱費</t>
    <rPh sb="0" eb="1">
      <t>スイ</t>
    </rPh>
    <rPh sb="1" eb="2">
      <t>ドウ</t>
    </rPh>
    <rPh sb="2" eb="5">
      <t>コウネツヒ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</si>
  <si>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5" eb="6">
      <t>ヒン</t>
    </rPh>
    <rPh sb="6" eb="7">
      <t>ヒ</t>
    </rPh>
    <rPh sb="7" eb="9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</si>
  <si>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</si>
  <si>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</si>
  <si>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雑支出</t>
    <rPh sb="0" eb="1">
      <t>ザツ</t>
    </rPh>
    <rPh sb="1" eb="3">
      <t>シシュツ</t>
    </rPh>
    <phoneticPr fontId="2"/>
  </si>
  <si>
    <t>事務費支出合計</t>
    <rPh sb="0" eb="2">
      <t>ジム</t>
    </rPh>
    <rPh sb="2" eb="3">
      <t>ヒ</t>
    </rPh>
    <rPh sb="3" eb="5">
      <t>シシュツ</t>
    </rPh>
    <rPh sb="5" eb="7">
      <t>ゴウケイ</t>
    </rPh>
    <phoneticPr fontId="2"/>
  </si>
  <si>
    <t>福利厚生費支出</t>
    <rPh sb="0" eb="2">
      <t>フクリ</t>
    </rPh>
    <rPh sb="2" eb="4">
      <t>コウセイ</t>
    </rPh>
    <rPh sb="4" eb="5">
      <t>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</si>
  <si>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</si>
  <si>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</si>
  <si>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</si>
  <si>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</si>
  <si>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</si>
  <si>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</si>
  <si>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</si>
  <si>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</si>
  <si>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</si>
  <si>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</si>
  <si>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</si>
  <si>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土地・建物賃借料支出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2"/>
  </si>
  <si>
    <t>保守料支出</t>
    <rPh sb="0" eb="2">
      <t>ホシュ</t>
    </rPh>
    <rPh sb="2" eb="3">
      <t>リョウ</t>
    </rPh>
    <rPh sb="3" eb="5">
      <t>シシュツ</t>
    </rPh>
    <phoneticPr fontId="2"/>
  </si>
  <si>
    <t>雑支出</t>
    <rPh sb="0" eb="1">
      <t>ザツ</t>
    </rPh>
    <rPh sb="1" eb="3">
      <t>シシュツ</t>
    </rPh>
    <rPh sb="2" eb="3">
      <t>デ</t>
    </rPh>
    <phoneticPr fontId="2"/>
  </si>
  <si>
    <t>その他の支出合計</t>
    <rPh sb="2" eb="3">
      <t>タ</t>
    </rPh>
    <rPh sb="4" eb="6">
      <t>シシュツ</t>
    </rPh>
    <rPh sb="6" eb="8">
      <t>ゴウケイ</t>
    </rPh>
    <phoneticPr fontId="2"/>
  </si>
  <si>
    <t>☆支出　</t>
    <rPh sb="1" eb="3">
      <t>シシュツ</t>
    </rPh>
    <phoneticPr fontId="2"/>
  </si>
  <si>
    <t>支出計</t>
    <rPh sb="0" eb="2">
      <t>シシュツ</t>
    </rPh>
    <rPh sb="2" eb="3">
      <t>ケイ</t>
    </rPh>
    <phoneticPr fontId="2"/>
  </si>
  <si>
    <t>事務費支出</t>
    <rPh sb="0" eb="2">
      <t>ジム</t>
    </rPh>
    <rPh sb="2" eb="3">
      <t>ヒ</t>
    </rPh>
    <rPh sb="3" eb="5">
      <t>シシュツ</t>
    </rPh>
    <phoneticPr fontId="2"/>
  </si>
  <si>
    <t>サービス区分間繰入金支出</t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2"/>
  </si>
  <si>
    <t>固定資産取得支出</t>
    <rPh sb="0" eb="4">
      <t>コテイシサン</t>
    </rPh>
    <rPh sb="4" eb="6">
      <t>シュトク</t>
    </rPh>
    <rPh sb="6" eb="8">
      <t>シシュツ</t>
    </rPh>
    <phoneticPr fontId="2"/>
  </si>
  <si>
    <t>退職給付引当資産支出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シシュツ</t>
    </rPh>
    <phoneticPr fontId="2"/>
  </si>
  <si>
    <t>人件費積立資産支出</t>
    <rPh sb="0" eb="3">
      <t>ジンケンヒ</t>
    </rPh>
    <rPh sb="3" eb="5">
      <t>ツミタテ</t>
    </rPh>
    <rPh sb="5" eb="7">
      <t>シサン</t>
    </rPh>
    <rPh sb="7" eb="9">
      <t>シシュツ</t>
    </rPh>
    <phoneticPr fontId="2"/>
  </si>
  <si>
    <t>保育所・施設設備整備積立資産支出</t>
    <rPh sb="0" eb="2">
      <t>ホイク</t>
    </rPh>
    <rPh sb="2" eb="3">
      <t>ショ</t>
    </rPh>
    <rPh sb="4" eb="6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rPh sb="14" eb="16">
      <t>シシュツ</t>
    </rPh>
    <phoneticPr fontId="2"/>
  </si>
  <si>
    <t>利用者等外給食費支出</t>
    <rPh sb="0" eb="3">
      <t>リヨウシャ</t>
    </rPh>
    <rPh sb="3" eb="4">
      <t>トウ</t>
    </rPh>
    <rPh sb="4" eb="5">
      <t>ガイ</t>
    </rPh>
    <rPh sb="5" eb="8">
      <t>キュウショクヒ</t>
    </rPh>
    <rPh sb="8" eb="10">
      <t>シシュツ</t>
    </rPh>
    <phoneticPr fontId="2"/>
  </si>
  <si>
    <t>利用者等外給食費収入</t>
    <rPh sb="0" eb="3">
      <t>リヨウシャ</t>
    </rPh>
    <rPh sb="3" eb="4">
      <t>トウ</t>
    </rPh>
    <rPh sb="4" eb="5">
      <t>ガイ</t>
    </rPh>
    <rPh sb="5" eb="8">
      <t>キュウショクヒ</t>
    </rPh>
    <rPh sb="8" eb="10">
      <t>シュウニュウ</t>
    </rPh>
    <phoneticPr fontId="2"/>
  </si>
  <si>
    <t>収支差額</t>
    <rPh sb="0" eb="2">
      <t>シュウシ</t>
    </rPh>
    <rPh sb="2" eb="4">
      <t>サガク</t>
    </rPh>
    <phoneticPr fontId="2"/>
  </si>
  <si>
    <t>28年度決算額</t>
    <rPh sb="2" eb="4">
      <t>ネンド</t>
    </rPh>
    <rPh sb="4" eb="6">
      <t>ケッサン</t>
    </rPh>
    <rPh sb="6" eb="7">
      <t>ガク</t>
    </rPh>
    <phoneticPr fontId="2"/>
  </si>
  <si>
    <t>28年度</t>
    <rPh sb="2" eb="4">
      <t>ネンド</t>
    </rPh>
    <phoneticPr fontId="2"/>
  </si>
  <si>
    <t>決算額 対比表　　　　　　　　　　　　　　29年度</t>
    <phoneticPr fontId="2"/>
  </si>
  <si>
    <t>29年度決算額</t>
    <rPh sb="2" eb="4">
      <t>ネンド</t>
    </rPh>
    <rPh sb="4" eb="6">
      <t>ケッサン</t>
    </rPh>
    <rPh sb="6" eb="7">
      <t>ガク</t>
    </rPh>
    <phoneticPr fontId="2"/>
  </si>
  <si>
    <t>29年度補正予算</t>
    <rPh sb="2" eb="4">
      <t>ネンド</t>
    </rPh>
    <rPh sb="4" eb="6">
      <t>ホセイ</t>
    </rPh>
    <rPh sb="6" eb="8">
      <t>ヨサン</t>
    </rPh>
    <phoneticPr fontId="2"/>
  </si>
  <si>
    <t>29年度</t>
    <rPh sb="2" eb="4">
      <t>ネンド</t>
    </rPh>
    <phoneticPr fontId="2"/>
  </si>
  <si>
    <t>委託費収入</t>
    <rPh sb="0" eb="2">
      <t>イタク</t>
    </rPh>
    <rPh sb="2" eb="3">
      <t>ヒ</t>
    </rPh>
    <rPh sb="3" eb="5">
      <t>シュウニュウ</t>
    </rPh>
    <phoneticPr fontId="2"/>
  </si>
  <si>
    <t>人件費積立資産取崩収入</t>
    <rPh sb="0" eb="3">
      <t>ジンケンヒ</t>
    </rPh>
    <rPh sb="3" eb="5">
      <t>ツミタテ</t>
    </rPh>
    <rPh sb="5" eb="7">
      <t>シサン</t>
    </rPh>
    <rPh sb="7" eb="9">
      <t>トリクズシ</t>
    </rPh>
    <rPh sb="9" eb="11">
      <t>シュウニュウ</t>
    </rPh>
    <phoneticPr fontId="2"/>
  </si>
  <si>
    <t>小規模改善費補助金</t>
    <rPh sb="0" eb="3">
      <t>ショウキボ</t>
    </rPh>
    <rPh sb="3" eb="6">
      <t>カイゼンヒ</t>
    </rPh>
    <rPh sb="6" eb="9">
      <t>ホジョキン</t>
    </rPh>
    <phoneticPr fontId="2"/>
  </si>
  <si>
    <t>30年度補正予算</t>
    <rPh sb="2" eb="4">
      <t>ネンド</t>
    </rPh>
    <rPh sb="4" eb="6">
      <t>ホセイ</t>
    </rPh>
    <rPh sb="6" eb="8">
      <t>ヨサン</t>
    </rPh>
    <phoneticPr fontId="2"/>
  </si>
  <si>
    <t>30年度決算額</t>
    <rPh sb="2" eb="4">
      <t>ネンド</t>
    </rPh>
    <rPh sb="4" eb="6">
      <t>ケッサン</t>
    </rPh>
    <rPh sb="6" eb="7">
      <t>ガク</t>
    </rPh>
    <phoneticPr fontId="2"/>
  </si>
  <si>
    <t>30年度</t>
    <rPh sb="2" eb="4">
      <t>ネンド</t>
    </rPh>
    <phoneticPr fontId="2"/>
  </si>
  <si>
    <t>寄附金収入</t>
    <rPh sb="0" eb="3">
      <t>キフキン</t>
    </rPh>
    <phoneticPr fontId="2"/>
  </si>
  <si>
    <t>施設整備等補助金(生命保険協会)</t>
    <rPh sb="0" eb="2">
      <t>シセツ</t>
    </rPh>
    <rPh sb="2" eb="4">
      <t>セイビ</t>
    </rPh>
    <rPh sb="4" eb="5">
      <t>トウ</t>
    </rPh>
    <rPh sb="5" eb="8">
      <t>ホジョキン</t>
    </rPh>
    <rPh sb="9" eb="11">
      <t>セイメイ</t>
    </rPh>
    <rPh sb="11" eb="13">
      <t>ホケン</t>
    </rPh>
    <rPh sb="13" eb="15">
      <t>キョウカイ</t>
    </rPh>
    <phoneticPr fontId="2"/>
  </si>
  <si>
    <t xml:space="preserve">      決算額 対比表　　　　　　　　　　　　　       　30年度</t>
    <phoneticPr fontId="2"/>
  </si>
  <si>
    <t xml:space="preserve">     決算額 対比表　　　　　　　　　　　　　　    30年度</t>
    <phoneticPr fontId="2"/>
  </si>
  <si>
    <t>年度補正予算</t>
    <rPh sb="0" eb="2">
      <t>ネンド</t>
    </rPh>
    <rPh sb="2" eb="4">
      <t>ホセイ</t>
    </rPh>
    <rPh sb="4" eb="6">
      <t>ヨサン</t>
    </rPh>
    <phoneticPr fontId="2"/>
  </si>
  <si>
    <t>年度決算額</t>
    <rPh sb="0" eb="2">
      <t>ネンド</t>
    </rPh>
    <rPh sb="2" eb="4">
      <t>ケッサン</t>
    </rPh>
    <rPh sb="4" eb="5">
      <t>ガク</t>
    </rPh>
    <phoneticPr fontId="2"/>
  </si>
  <si>
    <t>退職給付引当資産取崩収入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トリクズシ</t>
    </rPh>
    <rPh sb="10" eb="12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</si>
  <si>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</si>
  <si>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補助事業収入（公費）</t>
    <rPh sb="0" eb="4">
      <t>ホジョジギョウ</t>
    </rPh>
    <rPh sb="4" eb="6">
      <t>シュウニュウ</t>
    </rPh>
    <rPh sb="7" eb="9">
      <t>コウヒ</t>
    </rPh>
    <phoneticPr fontId="2"/>
  </si>
  <si>
    <t>補助事業収入（一般）</t>
    <rPh sb="7" eb="9">
      <t>イッパン</t>
    </rPh>
    <phoneticPr fontId="2"/>
  </si>
  <si>
    <t>生活困難者相談支援事業収入</t>
    <rPh sb="0" eb="2">
      <t>セイカツ</t>
    </rPh>
    <rPh sb="2" eb="4">
      <t>コンナン</t>
    </rPh>
    <rPh sb="4" eb="5">
      <t>シャ</t>
    </rPh>
    <rPh sb="5" eb="7">
      <t>ソウダン</t>
    </rPh>
    <rPh sb="7" eb="9">
      <t>シエン</t>
    </rPh>
    <rPh sb="9" eb="11">
      <t>ジギョウ</t>
    </rPh>
    <rPh sb="11" eb="13">
      <t>シュウニュウ</t>
    </rPh>
    <phoneticPr fontId="2"/>
  </si>
  <si>
    <t>令和５年度予算（A）</t>
    <rPh sb="0" eb="2">
      <t>レイワ</t>
    </rPh>
    <rPh sb="3" eb="5">
      <t>ネンド</t>
    </rPh>
    <rPh sb="5" eb="7">
      <t>ヨサン</t>
    </rPh>
    <phoneticPr fontId="2"/>
  </si>
  <si>
    <t>令和５年度決算（B）</t>
    <rPh sb="0" eb="2">
      <t>レイワ</t>
    </rPh>
    <rPh sb="3" eb="5">
      <t>ネンド</t>
    </rPh>
    <rPh sb="5" eb="7">
      <t>ケッサン</t>
    </rPh>
    <phoneticPr fontId="2"/>
  </si>
  <si>
    <t>差異（A）－（B）</t>
    <rPh sb="0" eb="2">
      <t>サイ</t>
    </rPh>
    <phoneticPr fontId="2"/>
  </si>
  <si>
    <t>職員賞与支出</t>
    <rPh sb="0" eb="2">
      <t>ショクイン</t>
    </rPh>
    <rPh sb="2" eb="4">
      <t>ショウヨ</t>
    </rPh>
    <phoneticPr fontId="2"/>
  </si>
  <si>
    <t>非常勤職員給与支出</t>
    <rPh sb="0" eb="5">
      <t>ヒジョウキンショクイン</t>
    </rPh>
    <rPh sb="5" eb="7">
      <t>キュウヨ</t>
    </rPh>
    <phoneticPr fontId="2"/>
  </si>
  <si>
    <t>退職給付支出</t>
    <rPh sb="0" eb="2">
      <t>タイショク</t>
    </rPh>
    <rPh sb="2" eb="4">
      <t>キュウフ</t>
    </rPh>
    <phoneticPr fontId="2"/>
  </si>
  <si>
    <t>法定福利費支出</t>
    <rPh sb="0" eb="2">
      <t>ホウテイ</t>
    </rPh>
    <rPh sb="2" eb="4">
      <t>フクリ</t>
    </rPh>
    <rPh sb="4" eb="5">
      <t>ヒ</t>
    </rPh>
    <phoneticPr fontId="2"/>
  </si>
  <si>
    <t>給食費支出</t>
    <rPh sb="0" eb="3">
      <t>キュウショクヒ</t>
    </rPh>
    <phoneticPr fontId="2"/>
  </si>
  <si>
    <t>保健衛生費支出</t>
    <rPh sb="0" eb="2">
      <t>ホケン</t>
    </rPh>
    <rPh sb="2" eb="5">
      <t>エイセイヒ</t>
    </rPh>
    <phoneticPr fontId="2"/>
  </si>
  <si>
    <t>保育材料費支出</t>
    <rPh sb="0" eb="2">
      <t>ホイク</t>
    </rPh>
    <rPh sb="2" eb="5">
      <t>ザイリョウヒ</t>
    </rPh>
    <phoneticPr fontId="2"/>
  </si>
  <si>
    <t>水道光熱費支出</t>
    <rPh sb="0" eb="1">
      <t>スイ</t>
    </rPh>
    <rPh sb="1" eb="2">
      <t>ドウ</t>
    </rPh>
    <rPh sb="2" eb="5">
      <t>コウネツヒ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</si>
  <si>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5" eb="6">
      <t>ヒン</t>
    </rPh>
    <rPh sb="6" eb="7">
      <t>ヒ</t>
    </rPh>
    <phoneticPr fontId="2"/>
  </si>
  <si>
    <t>生活困難者相談支援事業支出</t>
    <rPh sb="11" eb="13">
      <t>シシュツ</t>
    </rPh>
    <phoneticPr fontId="2"/>
  </si>
  <si>
    <t>人件費支出</t>
    <rPh sb="0" eb="2">
      <t>ジンケン</t>
    </rPh>
    <rPh sb="2" eb="3">
      <t>ヒ</t>
    </rPh>
    <rPh sb="3" eb="5">
      <t>シシュツ</t>
    </rPh>
    <phoneticPr fontId="2"/>
  </si>
  <si>
    <t>その他の支出</t>
    <rPh sb="2" eb="3">
      <t>タ</t>
    </rPh>
    <rPh sb="4" eb="6">
      <t>シシュツ</t>
    </rPh>
    <phoneticPr fontId="2"/>
  </si>
  <si>
    <t>収入計（1）</t>
    <rPh sb="0" eb="2">
      <t>シュウニュウ</t>
    </rPh>
    <rPh sb="2" eb="3">
      <t>ケイ</t>
    </rPh>
    <phoneticPr fontId="2"/>
  </si>
  <si>
    <t>支出計（２）</t>
    <rPh sb="0" eb="2">
      <t>シシュツ</t>
    </rPh>
    <rPh sb="2" eb="3">
      <t>ケイ</t>
    </rPh>
    <phoneticPr fontId="2"/>
  </si>
  <si>
    <t>収支差額計（3）＝（1）－（2）</t>
    <rPh sb="0" eb="2">
      <t>シュウシ</t>
    </rPh>
    <rPh sb="2" eb="4">
      <t>サガク</t>
    </rPh>
    <rPh sb="4" eb="5">
      <t>ケイ</t>
    </rPh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</si>
  <si>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</si>
  <si>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施設設備等による収支</t>
    <rPh sb="0" eb="2">
      <t>シセツ</t>
    </rPh>
    <rPh sb="2" eb="4">
      <t>セツビ</t>
    </rPh>
    <rPh sb="4" eb="5">
      <t>トウ</t>
    </rPh>
    <rPh sb="8" eb="10">
      <t>シュウシ</t>
    </rPh>
    <phoneticPr fontId="2"/>
  </si>
  <si>
    <t>施設整備等収入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</si>
  <si>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収入計（4）</t>
    <rPh sb="0" eb="2">
      <t>シュウニュウ</t>
    </rPh>
    <rPh sb="2" eb="3">
      <t>ケイ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</si>
  <si>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</si>
  <si>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2"/>
  </si>
  <si>
    <t>支出計（5）</t>
    <rPh sb="0" eb="2">
      <t>シシュツ</t>
    </rPh>
    <rPh sb="2" eb="3">
      <t>ケイ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</si>
  <si>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</si>
  <si>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収入計（7）</t>
    <rPh sb="0" eb="2">
      <t>シュウニュウ</t>
    </rPh>
    <rPh sb="2" eb="3">
      <t>ケイ</t>
    </rPh>
    <phoneticPr fontId="2"/>
  </si>
  <si>
    <t>その他の活動による収入</t>
    <rPh sb="2" eb="3">
      <t>タ</t>
    </rPh>
    <rPh sb="4" eb="6">
      <t>カツドウ</t>
    </rPh>
    <rPh sb="9" eb="11">
      <t>シュウニュウ</t>
    </rPh>
    <phoneticPr fontId="2"/>
  </si>
  <si>
    <t>積立資産支出</t>
    <rPh sb="0" eb="2">
      <t>ツミタテ</t>
    </rPh>
    <rPh sb="2" eb="4">
      <t>シサン</t>
    </rPh>
    <rPh sb="4" eb="6">
      <t>シシュツ</t>
    </rPh>
    <phoneticPr fontId="2"/>
  </si>
  <si>
    <t>保育所施設・設備整備
積立資産支出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1" eb="13">
      <t>ツミタテ</t>
    </rPh>
    <rPh sb="13" eb="15">
      <t>シサン</t>
    </rPh>
    <rPh sb="15" eb="17">
      <t>シシュツ</t>
    </rPh>
    <phoneticPr fontId="2"/>
  </si>
  <si>
    <t>支出計（8）</t>
    <rPh sb="0" eb="2">
      <t>シシュツ</t>
    </rPh>
    <rPh sb="2" eb="3">
      <t>ケイ</t>
    </rPh>
    <phoneticPr fontId="2"/>
  </si>
  <si>
    <t>予備費支出（10）</t>
    <rPh sb="0" eb="3">
      <t>ヨビヒ</t>
    </rPh>
    <rPh sb="3" eb="5">
      <t>シシュツ</t>
    </rPh>
    <phoneticPr fontId="2"/>
  </si>
  <si>
    <t>前期末支払資金残高（12）</t>
    <rPh sb="0" eb="2">
      <t>ゼンキ</t>
    </rPh>
    <rPh sb="2" eb="3">
      <t>マツ</t>
    </rPh>
    <rPh sb="3" eb="5">
      <t>シハラ</t>
    </rPh>
    <rPh sb="5" eb="7">
      <t>シキン</t>
    </rPh>
    <rPh sb="7" eb="9">
      <t>ザンダカ</t>
    </rPh>
    <phoneticPr fontId="2"/>
  </si>
  <si>
    <t>支出</t>
    <rPh sb="0" eb="2">
      <t>シシュツ</t>
    </rPh>
    <phoneticPr fontId="2"/>
  </si>
  <si>
    <t>収　入</t>
    <rPh sb="0" eb="1">
      <t>オサム</t>
    </rPh>
    <rPh sb="2" eb="3">
      <t>ニュウ</t>
    </rPh>
    <phoneticPr fontId="2"/>
  </si>
  <si>
    <t>支　　出</t>
    <rPh sb="0" eb="1">
      <t>シ</t>
    </rPh>
    <rPh sb="3" eb="4">
      <t>デ</t>
    </rPh>
    <phoneticPr fontId="2"/>
  </si>
  <si>
    <t>収入</t>
    <rPh sb="0" eb="1">
      <t>オサム</t>
    </rPh>
    <rPh sb="1" eb="2">
      <t>ニュウ</t>
    </rPh>
    <phoneticPr fontId="2"/>
  </si>
  <si>
    <t>当期末支払資金残高
（11）+（12）</t>
    <rPh sb="0" eb="1">
      <t>トウ</t>
    </rPh>
    <rPh sb="1" eb="3">
      <t>キマツ</t>
    </rPh>
    <rPh sb="2" eb="3">
      <t>マツ</t>
    </rPh>
    <rPh sb="3" eb="5">
      <t>シハラ</t>
    </rPh>
    <rPh sb="5" eb="7">
      <t>シキン</t>
    </rPh>
    <rPh sb="7" eb="9">
      <t>ザンダカ</t>
    </rPh>
    <phoneticPr fontId="2"/>
  </si>
  <si>
    <t>当期資金収支差額合計
(11)=(3)+(6)+(9)-(10)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</si>
  <si>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収支差額（6）＝（4）－（5）</t>
    <rPh sb="0" eb="2">
      <t>シュウシ</t>
    </rPh>
    <rPh sb="2" eb="4">
      <t>サガク</t>
    </rPh>
    <phoneticPr fontId="2"/>
  </si>
  <si>
    <t>収支差額（9）＝（7）－（8）</t>
    <rPh sb="0" eb="2">
      <t>シュウシ</t>
    </rPh>
    <rPh sb="2" eb="4">
      <t>サガク</t>
    </rPh>
    <phoneticPr fontId="2"/>
  </si>
  <si>
    <t>ちづる保育園　資金収支計算書①　　　令和5年度</t>
    <rPh sb="3" eb="6">
      <t>ホイクエン</t>
    </rPh>
    <rPh sb="7" eb="14">
      <t>シキンシュウシケイサンショ</t>
    </rPh>
    <rPh sb="18" eb="20">
      <t>レイワ</t>
    </rPh>
    <rPh sb="21" eb="23">
      <t>ネンド</t>
    </rPh>
    <phoneticPr fontId="2"/>
  </si>
  <si>
    <t>ちづる保育園　資金収支計算書②　　　令和5年度</t>
    <rPh sb="3" eb="6">
      <t>ホイクエン</t>
    </rPh>
    <rPh sb="7" eb="14">
      <t>シキンシュウシケイサンショ</t>
    </rPh>
    <rPh sb="18" eb="20">
      <t>レイワ</t>
    </rPh>
    <rPh sb="21" eb="2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</si>
</sst>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00B0F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1">
    <xf numFmtId="0" fontId="0" fillId="0" borderId="0" xfId="0"/>
    <xf numFmtId="3" fontId="3" fillId="0" borderId="1" xfId="0" applyNumberFormat="1" applyFont="1" applyBorder="1"/>
    <xf numFmtId="38" fontId="3" fillId="0" borderId="1" xfId="1" applyFont="1" applyBorder="1"/>
    <xf numFmtId="38" fontId="3" fillId="0" borderId="2" xfId="1" applyFont="1" applyBorder="1"/>
    <xf numFmtId="3" fontId="3" fillId="0" borderId="3" xfId="0" applyNumberFormat="1" applyFont="1" applyBorder="1"/>
    <xf numFmtId="38" fontId="3" fillId="0" borderId="0" xfId="1" applyFont="1" applyFill="1" applyBorder="1"/>
    <xf numFmtId="38" fontId="3" fillId="0" borderId="1" xfId="1" applyFont="1" applyFill="1" applyBorder="1"/>
    <xf numFmtId="0" fontId="4" fillId="0" borderId="4" xfId="0" applyFont="1" applyBorder="1" applyAlignment="1">
      <alignment horizontal="center"/>
    </xf>
    <xf numFmtId="0" fontId="5" fillId="0" borderId="0" xfId="0" applyFont="1"/>
    <xf numFmtId="38" fontId="3" fillId="0" borderId="0" xfId="1" applyFont="1" applyBorder="1"/>
    <xf numFmtId="38" fontId="3" fillId="0" borderId="2" xfId="1" applyFont="1" applyFill="1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right"/>
    </xf>
    <xf numFmtId="38" fontId="3" fillId="0" borderId="0" xfId="0" applyNumberFormat="1" applyFont="1"/>
    <xf numFmtId="0" fontId="3" fillId="0" borderId="0" xfId="0" applyFont="1" applyAlignment="1">
      <alignment horizontal="center"/>
    </xf>
    <xf numFmtId="38" fontId="3" fillId="0" borderId="0" xfId="1" applyFont="1"/>
    <xf numFmtId="0" fontId="0" fillId="0" borderId="11" xfId="0" applyBorder="1"/>
    <xf numFmtId="38" fontId="3" fillId="0" borderId="12" xfId="1" applyFont="1" applyBorder="1"/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6" fillId="0" borderId="0" xfId="0" applyFont="1" applyAlignment="1">
      <alignment horizontal="right"/>
    </xf>
    <xf numFmtId="38" fontId="3" fillId="0" borderId="14" xfId="0" applyNumberFormat="1" applyFont="1" applyBorder="1"/>
    <xf numFmtId="38" fontId="3" fillId="0" borderId="15" xfId="0" applyNumberFormat="1" applyFont="1" applyBorder="1"/>
    <xf numFmtId="38" fontId="3" fillId="0" borderId="16" xfId="0" applyNumberFormat="1" applyFont="1" applyBorder="1"/>
    <xf numFmtId="38" fontId="3" fillId="0" borderId="17" xfId="0" applyNumberFormat="1" applyFont="1" applyBorder="1"/>
    <xf numFmtId="38" fontId="3" fillId="0" borderId="18" xfId="0" applyNumberFormat="1" applyFont="1" applyBorder="1"/>
    <xf numFmtId="38" fontId="3" fillId="0" borderId="20" xfId="1" applyFont="1" applyBorder="1"/>
    <xf numFmtId="38" fontId="4" fillId="0" borderId="0" xfId="1" applyFont="1"/>
    <xf numFmtId="0" fontId="0" fillId="0" borderId="0" xfId="0" applyAlignment="1">
      <alignment horizontal="right" shrinkToFit="1"/>
    </xf>
    <xf numFmtId="38" fontId="3" fillId="0" borderId="0" xfId="1" applyFont="1" applyFill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38" fontId="3" fillId="2" borderId="20" xfId="1" applyFont="1" applyFill="1" applyBorder="1"/>
    <xf numFmtId="38" fontId="7" fillId="0" borderId="0" xfId="1" applyFont="1" applyBorder="1" applyAlignment="1">
      <alignment horizontal="center"/>
    </xf>
    <xf numFmtId="0" fontId="4" fillId="0" borderId="21" xfId="0" applyFont="1" applyBorder="1" applyAlignment="1">
      <alignment horizontal="center" shrinkToFit="1"/>
    </xf>
    <xf numFmtId="0" fontId="0" fillId="0" borderId="5" xfId="0" applyBorder="1" applyAlignment="1">
      <alignment shrinkToFit="1"/>
    </xf>
    <xf numFmtId="38" fontId="3" fillId="0" borderId="22" xfId="1" applyFont="1" applyBorder="1"/>
    <xf numFmtId="38" fontId="3" fillId="0" borderId="23" xfId="1" applyFont="1" applyBorder="1"/>
    <xf numFmtId="38" fontId="3" fillId="0" borderId="23" xfId="1" applyFont="1" applyBorder="1" applyAlignment="1"/>
    <xf numFmtId="38" fontId="3" fillId="0" borderId="24" xfId="1" applyFont="1" applyBorder="1"/>
    <xf numFmtId="38" fontId="3" fillId="0" borderId="25" xfId="1" applyFont="1" applyBorder="1"/>
    <xf numFmtId="38" fontId="3" fillId="0" borderId="23" xfId="1" applyFont="1" applyFill="1" applyBorder="1"/>
    <xf numFmtId="0" fontId="6" fillId="0" borderId="0" xfId="0" applyFont="1" applyAlignment="1">
      <alignment shrinkToFit="1"/>
    </xf>
    <xf numFmtId="38" fontId="3" fillId="3" borderId="8" xfId="0" applyNumberFormat="1" applyFont="1" applyFill="1" applyBorder="1"/>
    <xf numFmtId="0" fontId="0" fillId="3" borderId="7" xfId="0" applyFill="1" applyBorder="1"/>
    <xf numFmtId="38" fontId="3" fillId="3" borderId="4" xfId="1" applyFont="1" applyFill="1" applyBorder="1"/>
    <xf numFmtId="38" fontId="3" fillId="3" borderId="14" xfId="0" applyNumberFormat="1" applyFont="1" applyFill="1" applyBorder="1"/>
    <xf numFmtId="0" fontId="0" fillId="3" borderId="7" xfId="0" applyFill="1" applyBorder="1" applyAlignment="1">
      <alignment horizontal="left"/>
    </xf>
    <xf numFmtId="38" fontId="3" fillId="3" borderId="4" xfId="0" applyNumberFormat="1" applyFont="1" applyFill="1" applyBorder="1"/>
    <xf numFmtId="0" fontId="4" fillId="0" borderId="4" xfId="0" applyFont="1" applyBorder="1" applyAlignment="1">
      <alignment horizontal="center" shrinkToFit="1"/>
    </xf>
    <xf numFmtId="3" fontId="9" fillId="0" borderId="1" xfId="0" applyNumberFormat="1" applyFont="1" applyBorder="1"/>
    <xf numFmtId="3" fontId="9" fillId="0" borderId="3" xfId="0" applyNumberFormat="1" applyFont="1" applyBorder="1"/>
    <xf numFmtId="3" fontId="10" fillId="0" borderId="1" xfId="0" applyNumberFormat="1" applyFont="1" applyBorder="1"/>
    <xf numFmtId="3" fontId="10" fillId="0" borderId="3" xfId="0" applyNumberFormat="1" applyFont="1" applyBorder="1"/>
    <xf numFmtId="0" fontId="0" fillId="0" borderId="0" xfId="0" applyAlignment="1">
      <alignment horizontal="center"/>
    </xf>
    <xf numFmtId="38" fontId="3" fillId="0" borderId="3" xfId="1" applyFont="1" applyBorder="1"/>
    <xf numFmtId="0" fontId="0" fillId="0" borderId="27" xfId="0" applyBorder="1"/>
    <xf numFmtId="38" fontId="3" fillId="0" borderId="26" xfId="1" applyFont="1" applyFill="1" applyBorder="1"/>
    <xf numFmtId="3" fontId="3" fillId="0" borderId="28" xfId="0" applyNumberFormat="1" applyFont="1" applyBorder="1"/>
    <xf numFmtId="3" fontId="3" fillId="0" borderId="0" xfId="0" applyNumberFormat="1" applyFont="1"/>
    <xf numFmtId="3" fontId="10" fillId="0" borderId="0" xfId="0" applyNumberFormat="1" applyFont="1"/>
    <xf numFmtId="38" fontId="3" fillId="3" borderId="29" xfId="0" applyNumberFormat="1" applyFont="1" applyFill="1" applyBorder="1"/>
    <xf numFmtId="38" fontId="3" fillId="3" borderId="30" xfId="0" applyNumberFormat="1" applyFont="1" applyFill="1" applyBorder="1"/>
    <xf numFmtId="38" fontId="3" fillId="0" borderId="22" xfId="1" applyFont="1" applyFill="1" applyBorder="1"/>
    <xf numFmtId="0" fontId="0" fillId="0" borderId="31" xfId="0" applyBorder="1"/>
    <xf numFmtId="0" fontId="0" fillId="0" borderId="32" xfId="0" applyBorder="1"/>
    <xf numFmtId="0" fontId="0" fillId="0" borderId="15" xfId="0" applyBorder="1"/>
    <xf numFmtId="0" fontId="0" fillId="0" borderId="16" xfId="0" applyBorder="1"/>
    <xf numFmtId="38" fontId="3" fillId="0" borderId="2" xfId="1" applyFont="1" applyBorder="1" applyAlignment="1">
      <alignment horizontal="right" vertical="center"/>
    </xf>
    <xf numFmtId="38" fontId="3" fillId="0" borderId="10" xfId="1" applyFont="1" applyFill="1" applyBorder="1"/>
    <xf numFmtId="38" fontId="3" fillId="0" borderId="33" xfId="1" applyFont="1" applyBorder="1"/>
    <xf numFmtId="38" fontId="3" fillId="0" borderId="33" xfId="1" applyFont="1" applyFill="1" applyBorder="1"/>
    <xf numFmtId="38" fontId="3" fillId="0" borderId="10" xfId="1" applyFont="1" applyBorder="1"/>
    <xf numFmtId="38" fontId="3" fillId="0" borderId="34" xfId="1" applyFont="1" applyBorder="1"/>
    <xf numFmtId="0" fontId="0" fillId="3" borderId="7" xfId="0" applyFill="1" applyBorder="1" applyAlignment="1">
      <alignment horizontal="center"/>
    </xf>
    <xf numFmtId="0" fontId="0" fillId="0" borderId="35" xfId="0" applyBorder="1" applyAlignment="1">
      <alignment shrinkToFit="1"/>
    </xf>
    <xf numFmtId="38" fontId="3" fillId="0" borderId="36" xfId="1" applyFont="1" applyBorder="1"/>
    <xf numFmtId="38" fontId="3" fillId="0" borderId="19" xfId="1" applyFont="1" applyFill="1" applyBorder="1"/>
    <xf numFmtId="38" fontId="3" fillId="0" borderId="37" xfId="0" applyNumberFormat="1" applyFont="1" applyBorder="1"/>
    <xf numFmtId="0" fontId="4" fillId="4" borderId="7" xfId="0" applyFont="1" applyFill="1" applyBorder="1" applyAlignment="1">
      <alignment horizontal="center"/>
    </xf>
    <xf numFmtId="38" fontId="3" fillId="4" borderId="8" xfId="0" applyNumberFormat="1" applyFont="1" applyFill="1" applyBorder="1"/>
    <xf numFmtId="0" fontId="5" fillId="4" borderId="7" xfId="0" applyFont="1" applyFill="1" applyBorder="1" applyAlignment="1">
      <alignment horizontal="center"/>
    </xf>
    <xf numFmtId="0" fontId="0" fillId="4" borderId="30" xfId="0" applyFill="1" applyBorder="1"/>
    <xf numFmtId="38" fontId="8" fillId="4" borderId="21" xfId="0" applyNumberFormat="1" applyFont="1" applyFill="1" applyBorder="1"/>
    <xf numFmtId="0" fontId="3" fillId="0" borderId="0" xfId="0" applyFont="1" applyAlignment="1">
      <alignment horizontal="right"/>
    </xf>
    <xf numFmtId="3" fontId="8" fillId="4" borderId="4" xfId="0" applyNumberFormat="1" applyFont="1" applyFill="1" applyBorder="1"/>
    <xf numFmtId="38" fontId="3" fillId="0" borderId="38" xfId="1" applyFont="1" applyBorder="1"/>
    <xf numFmtId="38" fontId="3" fillId="0" borderId="0" xfId="1" applyFont="1" applyFill="1"/>
    <xf numFmtId="38" fontId="4" fillId="0" borderId="0" xfId="1" applyFont="1" applyFill="1"/>
    <xf numFmtId="38" fontId="4" fillId="0" borderId="0" xfId="1" applyFont="1" applyFill="1" applyBorder="1"/>
    <xf numFmtId="38" fontId="4" fillId="0" borderId="14" xfId="0" applyNumberFormat="1" applyFont="1" applyBorder="1"/>
    <xf numFmtId="38" fontId="4" fillId="0" borderId="15" xfId="0" applyNumberFormat="1" applyFont="1" applyBorder="1"/>
    <xf numFmtId="38" fontId="4" fillId="0" borderId="17" xfId="0" applyNumberFormat="1" applyFont="1" applyBorder="1"/>
    <xf numFmtId="0" fontId="11" fillId="6" borderId="7" xfId="0" applyFont="1" applyFill="1" applyBorder="1" applyAlignment="1">
      <alignment horizontal="center"/>
    </xf>
    <xf numFmtId="3" fontId="3" fillId="6" borderId="21" xfId="0" applyNumberFormat="1" applyFont="1" applyFill="1" applyBorder="1"/>
    <xf numFmtId="38" fontId="3" fillId="6" borderId="21" xfId="1" applyFont="1" applyFill="1" applyBorder="1"/>
    <xf numFmtId="38" fontId="3" fillId="6" borderId="39" xfId="0" applyNumberFormat="1" applyFont="1" applyFill="1" applyBorder="1"/>
    <xf numFmtId="38" fontId="3" fillId="6" borderId="8" xfId="0" applyNumberFormat="1" applyFont="1" applyFill="1" applyBorder="1"/>
    <xf numFmtId="3" fontId="3" fillId="0" borderId="12" xfId="0" applyNumberFormat="1" applyFont="1" applyBorder="1"/>
    <xf numFmtId="0" fontId="12" fillId="6" borderId="7" xfId="0" applyFont="1" applyFill="1" applyBorder="1" applyAlignment="1">
      <alignment horizontal="center" shrinkToFit="1"/>
    </xf>
    <xf numFmtId="38" fontId="3" fillId="6" borderId="4" xfId="1" applyFont="1" applyFill="1" applyBorder="1"/>
    <xf numFmtId="3" fontId="3" fillId="6" borderId="4" xfId="0" applyNumberFormat="1" applyFont="1" applyFill="1" applyBorder="1"/>
    <xf numFmtId="38" fontId="3" fillId="4" borderId="38" xfId="1" applyFont="1" applyFill="1" applyBorder="1"/>
    <xf numFmtId="38" fontId="3" fillId="4" borderId="0" xfId="1" applyFont="1" applyFill="1"/>
    <xf numFmtId="0" fontId="0" fillId="4" borderId="0" xfId="0" applyFill="1"/>
    <xf numFmtId="0" fontId="3" fillId="4" borderId="0" xfId="0" applyFont="1" applyFill="1" applyAlignment="1">
      <alignment horizontal="center"/>
    </xf>
    <xf numFmtId="38" fontId="3" fillId="4" borderId="0" xfId="1" applyFont="1" applyFill="1" applyBorder="1"/>
    <xf numFmtId="38" fontId="8" fillId="4" borderId="40" xfId="0" applyNumberFormat="1" applyFont="1" applyFill="1" applyBorder="1"/>
    <xf numFmtId="38" fontId="3" fillId="5" borderId="4" xfId="0" applyNumberFormat="1" applyFont="1" applyFill="1" applyBorder="1"/>
    <xf numFmtId="38" fontId="8" fillId="0" borderId="17" xfId="0" applyNumberFormat="1" applyFont="1" applyBorder="1"/>
    <xf numFmtId="3" fontId="3" fillId="5" borderId="4" xfId="0" applyNumberFormat="1" applyFont="1" applyFill="1" applyBorder="1"/>
    <xf numFmtId="38" fontId="3" fillId="0" borderId="41" xfId="1" applyFont="1" applyBorder="1" applyAlignment="1">
      <alignment horizontal="right" vertical="center"/>
    </xf>
    <xf numFmtId="3" fontId="9" fillId="6" borderId="4" xfId="0" applyNumberFormat="1" applyFont="1" applyFill="1" applyBorder="1"/>
    <xf numFmtId="3" fontId="13" fillId="4" borderId="3" xfId="0" applyNumberFormat="1" applyFont="1" applyFill="1" applyBorder="1"/>
    <xf numFmtId="3" fontId="10" fillId="0" borderId="2" xfId="0" applyNumberFormat="1" applyFont="1" applyBorder="1"/>
    <xf numFmtId="3" fontId="9" fillId="5" borderId="4" xfId="0" applyNumberFormat="1" applyFont="1" applyFill="1" applyBorder="1"/>
    <xf numFmtId="3" fontId="9" fillId="0" borderId="2" xfId="0" applyNumberFormat="1" applyFont="1" applyBorder="1"/>
    <xf numFmtId="3" fontId="10" fillId="0" borderId="26" xfId="0" applyNumberFormat="1" applyFont="1" applyBorder="1"/>
    <xf numFmtId="3" fontId="9" fillId="0" borderId="4" xfId="0" applyNumberFormat="1" applyFont="1" applyBorder="1"/>
    <xf numFmtId="38" fontId="3" fillId="7" borderId="0" xfId="1" applyFont="1" applyFill="1"/>
    <xf numFmtId="0" fontId="0" fillId="7" borderId="0" xfId="0" applyFill="1"/>
    <xf numFmtId="0" fontId="6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38" fontId="4" fillId="7" borderId="0" xfId="1" applyFont="1" applyFill="1"/>
    <xf numFmtId="38" fontId="3" fillId="0" borderId="3" xfId="1" applyFont="1" applyFill="1" applyBorder="1"/>
    <xf numFmtId="38" fontId="4" fillId="8" borderId="0" xfId="1" applyFont="1" applyFill="1"/>
    <xf numFmtId="38" fontId="3" fillId="8" borderId="0" xfId="1" applyFont="1" applyFill="1"/>
    <xf numFmtId="0" fontId="0" fillId="8" borderId="0" xfId="0" applyFill="1"/>
    <xf numFmtId="38" fontId="3" fillId="9" borderId="0" xfId="1" applyFont="1" applyFill="1"/>
    <xf numFmtId="0" fontId="0" fillId="9" borderId="0" xfId="0" applyFill="1"/>
    <xf numFmtId="0" fontId="6" fillId="8" borderId="0" xfId="0" applyFont="1" applyFill="1" applyAlignment="1">
      <alignment horizontal="right"/>
    </xf>
    <xf numFmtId="0" fontId="0" fillId="8" borderId="0" xfId="0" applyFill="1" applyAlignment="1">
      <alignment horizontal="right"/>
    </xf>
    <xf numFmtId="3" fontId="10" fillId="6" borderId="4" xfId="0" applyNumberFormat="1" applyFont="1" applyFill="1" applyBorder="1"/>
    <xf numFmtId="0" fontId="12" fillId="6" borderId="42" xfId="0" applyFont="1" applyFill="1" applyBorder="1" applyAlignment="1">
      <alignment horizontal="center" shrinkToFit="1"/>
    </xf>
    <xf numFmtId="38" fontId="3" fillId="6" borderId="29" xfId="1" applyFont="1" applyFill="1" applyBorder="1"/>
    <xf numFmtId="3" fontId="10" fillId="5" borderId="4" xfId="0" applyNumberFormat="1" applyFont="1" applyFill="1" applyBorder="1"/>
    <xf numFmtId="3" fontId="10" fillId="6" borderId="29" xfId="0" applyNumberFormat="1" applyFont="1" applyFill="1" applyBorder="1"/>
    <xf numFmtId="0" fontId="3" fillId="0" borderId="0" xfId="0" applyFont="1" applyAlignment="1">
      <alignment horizontal="left"/>
    </xf>
    <xf numFmtId="176" fontId="0" fillId="0" borderId="0" xfId="0" applyNumberFormat="1"/>
    <xf numFmtId="0" fontId="0" fillId="0" borderId="1" xfId="0" applyBorder="1"/>
    <xf numFmtId="0" fontId="4" fillId="6" borderId="1" xfId="0" applyFont="1" applyFill="1" applyBorder="1" applyAlignment="1">
      <alignment horizontal="center"/>
    </xf>
    <xf numFmtId="176" fontId="0" fillId="0" borderId="1" xfId="0" applyNumberFormat="1" applyBorder="1"/>
    <xf numFmtId="0" fontId="0" fillId="0" borderId="1" xfId="0" applyBorder="1" applyAlignment="1">
      <alignment shrinkToFit="1"/>
    </xf>
    <xf numFmtId="0" fontId="0" fillId="6" borderId="1" xfId="0" applyFill="1" applyBorder="1" applyAlignment="1">
      <alignment horizontal="center" shrinkToFit="1"/>
    </xf>
    <xf numFmtId="0" fontId="0" fillId="3" borderId="1" xfId="0" applyFill="1" applyBorder="1" applyAlignment="1">
      <alignment horizontal="left"/>
    </xf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176" fontId="0" fillId="0" borderId="3" xfId="0" applyNumberFormat="1" applyBorder="1"/>
    <xf numFmtId="177" fontId="0" fillId="0" borderId="3" xfId="0" applyNumberFormat="1" applyBorder="1"/>
    <xf numFmtId="176" fontId="0" fillId="0" borderId="43" xfId="0" applyNumberFormat="1" applyBorder="1"/>
    <xf numFmtId="0" fontId="0" fillId="0" borderId="2" xfId="0" applyBorder="1" applyAlignment="1">
      <alignment shrinkToFit="1"/>
    </xf>
    <xf numFmtId="176" fontId="0" fillId="0" borderId="2" xfId="0" applyNumberFormat="1" applyBorder="1"/>
    <xf numFmtId="0" fontId="3" fillId="11" borderId="0" xfId="0" applyFont="1" applyFill="1" applyAlignment="1">
      <alignment horizontal="center"/>
    </xf>
    <xf numFmtId="0" fontId="3" fillId="0" borderId="0" xfId="0" applyFont="1"/>
    <xf numFmtId="0" fontId="0" fillId="3" borderId="3" xfId="0" applyFill="1" applyBorder="1"/>
    <xf numFmtId="176" fontId="0" fillId="0" borderId="4" xfId="0" applyNumberFormat="1" applyBorder="1"/>
    <xf numFmtId="0" fontId="4" fillId="6" borderId="3" xfId="0" applyFont="1" applyFill="1" applyBorder="1" applyAlignment="1">
      <alignment horizontal="center"/>
    </xf>
    <xf numFmtId="0" fontId="0" fillId="0" borderId="34" xfId="0" applyBorder="1"/>
    <xf numFmtId="0" fontId="0" fillId="10" borderId="1" xfId="0" applyFill="1" applyBorder="1"/>
    <xf numFmtId="0" fontId="0" fillId="0" borderId="1" xfId="0" applyBorder="1" applyAlignment="1">
      <alignment wrapText="1"/>
    </xf>
    <xf numFmtId="0" fontId="4" fillId="4" borderId="2" xfId="0" applyFont="1" applyFill="1" applyBorder="1" applyAlignment="1">
      <alignment horizontal="center"/>
    </xf>
    <xf numFmtId="0" fontId="0" fillId="3" borderId="26" xfId="0" applyFill="1" applyBorder="1"/>
    <xf numFmtId="176" fontId="0" fillId="0" borderId="26" xfId="0" applyNumberFormat="1" applyBorder="1"/>
    <xf numFmtId="0" fontId="4" fillId="0" borderId="49" xfId="0" applyFont="1" applyBorder="1" applyAlignment="1">
      <alignment horizontal="left"/>
    </xf>
    <xf numFmtId="176" fontId="0" fillId="0" borderId="49" xfId="0" applyNumberFormat="1" applyBorder="1"/>
    <xf numFmtId="176" fontId="0" fillId="0" borderId="53" xfId="0" applyNumberFormat="1" applyBorder="1"/>
    <xf numFmtId="177" fontId="0" fillId="0" borderId="53" xfId="0" applyNumberFormat="1" applyBorder="1"/>
    <xf numFmtId="0" fontId="3" fillId="11" borderId="0" xfId="0" applyFont="1" applyFill="1" applyAlignment="1">
      <alignment horizontal="left"/>
    </xf>
    <xf numFmtId="176" fontId="0" fillId="6" borderId="1" xfId="0" applyNumberFormat="1" applyFill="1" applyBorder="1"/>
    <xf numFmtId="176" fontId="0" fillId="4" borderId="4" xfId="0" applyNumberFormat="1" applyFill="1" applyBorder="1"/>
    <xf numFmtId="176" fontId="0" fillId="5" borderId="3" xfId="0" applyNumberFormat="1" applyFill="1" applyBorder="1"/>
    <xf numFmtId="176" fontId="0" fillId="5" borderId="1" xfId="0" applyNumberFormat="1" applyFill="1" applyBorder="1"/>
    <xf numFmtId="176" fontId="0" fillId="4" borderId="43" xfId="0" applyNumberFormat="1" applyFill="1" applyBorder="1"/>
    <xf numFmtId="176" fontId="0" fillId="4" borderId="53" xfId="0" applyNumberFormat="1" applyFill="1" applyBorder="1"/>
    <xf numFmtId="0" fontId="0" fillId="0" borderId="34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176" fontId="0" fillId="5" borderId="26" xfId="0" applyNumberFormat="1" applyFill="1" applyBorder="1"/>
    <xf numFmtId="176" fontId="0" fillId="4" borderId="2" xfId="0" applyNumberFormat="1" applyFill="1" applyBorder="1"/>
    <xf numFmtId="176" fontId="0" fillId="4" borderId="51" xfId="0" applyNumberFormat="1" applyFill="1" applyBorder="1"/>
    <xf numFmtId="176" fontId="0" fillId="0" borderId="50" xfId="0" applyNumberFormat="1" applyBorder="1"/>
    <xf numFmtId="56" fontId="3" fillId="0" borderId="0" xfId="0" applyNumberFormat="1" applyFont="1"/>
    <xf numFmtId="14" fontId="3" fillId="0" borderId="0" xfId="0" applyNumberFormat="1" applyFont="1"/>
    <xf numFmtId="0" fontId="14" fillId="11" borderId="0" xfId="0" applyFont="1" applyFill="1" applyAlignment="1">
      <alignment horizontal="left"/>
    </xf>
    <xf numFmtId="0" fontId="4" fillId="4" borderId="54" xfId="0" applyFont="1" applyFill="1" applyBorder="1" applyAlignment="1">
      <alignment horizontal="center"/>
    </xf>
    <xf numFmtId="0" fontId="4" fillId="4" borderId="5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12" borderId="12" xfId="0" applyFill="1" applyBorder="1" applyAlignment="1">
      <alignment horizontal="center" vertical="center" textRotation="255"/>
    </xf>
    <xf numFmtId="0" fontId="0" fillId="12" borderId="28" xfId="0" applyFill="1" applyBorder="1" applyAlignment="1">
      <alignment horizontal="center" vertical="center" textRotation="255"/>
    </xf>
    <xf numFmtId="0" fontId="0" fillId="12" borderId="19" xfId="0" applyFill="1" applyBorder="1" applyAlignment="1">
      <alignment horizontal="center" vertical="center" textRotation="255"/>
    </xf>
    <xf numFmtId="0" fontId="4" fillId="4" borderId="46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13" borderId="47" xfId="0" applyFill="1" applyBorder="1" applyAlignment="1">
      <alignment horizontal="center" vertical="center" textRotation="255"/>
    </xf>
    <xf numFmtId="0" fontId="0" fillId="13" borderId="28" xfId="0" applyFill="1" applyBorder="1" applyAlignment="1">
      <alignment horizontal="center" vertical="center" textRotation="255"/>
    </xf>
    <xf numFmtId="0" fontId="0" fillId="13" borderId="19" xfId="0" applyFill="1" applyBorder="1" applyAlignment="1">
      <alignment horizontal="center" vertical="center" textRotation="255"/>
    </xf>
    <xf numFmtId="0" fontId="4" fillId="4" borderId="48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12" borderId="1" xfId="0" applyFill="1" applyBorder="1" applyAlignment="1">
      <alignment horizontal="center" vertical="center" textRotation="255"/>
    </xf>
    <xf numFmtId="0" fontId="0" fillId="12" borderId="2" xfId="0" applyFill="1" applyBorder="1" applyAlignment="1">
      <alignment horizontal="center" vertical="center" textRotation="255"/>
    </xf>
    <xf numFmtId="0" fontId="0" fillId="13" borderId="26" xfId="0" applyFill="1" applyBorder="1" applyAlignment="1">
      <alignment horizontal="center" vertical="center" textRotation="255"/>
    </xf>
    <xf numFmtId="0" fontId="0" fillId="13" borderId="1" xfId="0" applyFill="1" applyBorder="1" applyAlignment="1">
      <alignment horizontal="center" vertical="center" textRotation="255"/>
    </xf>
    <xf numFmtId="0" fontId="0" fillId="13" borderId="2" xfId="0" applyFill="1" applyBorder="1" applyAlignment="1">
      <alignment horizontal="center" vertical="center" textRotation="255"/>
    </xf>
    <xf numFmtId="0" fontId="4" fillId="4" borderId="3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176" fontId="0" fillId="0" borderId="50" xfId="0" applyNumberFormat="1" applyBorder="1" applyAlignment="1">
      <alignment horizontal="right"/>
    </xf>
    <xf numFmtId="176" fontId="0" fillId="0" borderId="51" xfId="0" applyNumberFormat="1" applyBorder="1" applyAlignment="1">
      <alignment horizontal="right"/>
    </xf>
    <xf numFmtId="177" fontId="0" fillId="0" borderId="52" xfId="0" applyNumberFormat="1" applyBorder="1" applyAlignment="1">
      <alignment horizontal="right"/>
    </xf>
    <xf numFmtId="177" fontId="0" fillId="0" borderId="51" xfId="0" applyNumberFormat="1" applyBorder="1" applyAlignment="1">
      <alignment horizontal="right"/>
    </xf>
    <xf numFmtId="0" fontId="4" fillId="0" borderId="0" xfId="0" applyFont="1" applyAlignment="1">
      <alignment horizontal="left" wrapText="1"/>
    </xf>
    <xf numFmtId="0" fontId="0" fillId="13" borderId="3" xfId="0" applyFill="1" applyBorder="1" applyAlignment="1">
      <alignment horizontal="center" vertical="center" textRotation="255"/>
    </xf>
    <xf numFmtId="177" fontId="0" fillId="0" borderId="1" xfId="0" applyNumberFormat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8" borderId="0" xfId="0" applyFill="1" applyAlignment="1">
      <alignment horizontal="right"/>
    </xf>
    <xf numFmtId="0" fontId="0" fillId="9" borderId="0" xfId="0" applyFill="1" applyAlignment="1">
      <alignment horizontal="right"/>
    </xf>
    <xf numFmtId="0" fontId="0" fillId="0" borderId="0" xfId="0" applyAlignment="1">
      <alignment horizontal="right"/>
    </xf>
    <xf numFmtId="0" fontId="3" fillId="4" borderId="0" xfId="0" applyFont="1" applyFill="1" applyAlignment="1">
      <alignment horizontal="center"/>
    </xf>
    <xf numFmtId="0" fontId="0" fillId="0" borderId="0" xfId="0"/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7" borderId="0" xfId="0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65</xdr:row>
      <xdr:rowOff>209550</xdr:rowOff>
    </xdr:from>
    <xdr:to>
      <xdr:col>1</xdr:col>
      <xdr:colOff>342900</xdr:colOff>
      <xdr:row>68</xdr:row>
      <xdr:rowOff>238125</xdr:rowOff>
    </xdr:to>
    <xdr:sp macro="" textlink="">
      <xdr:nvSpPr>
        <xdr:cNvPr id="11283" name="AutoShape 1">
          <a:extLst>
            <a:ext uri="{FF2B5EF4-FFF2-40B4-BE49-F238E27FC236}">
              <a16:creationId xmlns:a16="http://schemas.microsoft.com/office/drawing/2014/main" id="{169E6F7C-3867-96D4-E144-4AB71D706EDF}"/>
            </a:ext>
          </a:extLst>
        </xdr:cNvPr>
        <xdr:cNvSpPr>
          <a:spLocks/>
        </xdr:cNvSpPr>
      </xdr:nvSpPr>
      <xdr:spPr bwMode="auto">
        <a:xfrm>
          <a:off x="485775" y="17983200"/>
          <a:ext cx="47625" cy="885825"/>
        </a:xfrm>
        <a:prstGeom prst="leftBracket">
          <a:avLst>
            <a:gd name="adj" fmla="val 2114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65</xdr:row>
      <xdr:rowOff>209550</xdr:rowOff>
    </xdr:from>
    <xdr:to>
      <xdr:col>1</xdr:col>
      <xdr:colOff>342900</xdr:colOff>
      <xdr:row>68</xdr:row>
      <xdr:rowOff>238125</xdr:rowOff>
    </xdr:to>
    <xdr:sp macro="" textlink="">
      <xdr:nvSpPr>
        <xdr:cNvPr id="10270" name="AutoShape 1">
          <a:extLst>
            <a:ext uri="{FF2B5EF4-FFF2-40B4-BE49-F238E27FC236}">
              <a16:creationId xmlns:a16="http://schemas.microsoft.com/office/drawing/2014/main" id="{17F65636-0C18-3EAC-082A-611D46D2B649}"/>
            </a:ext>
          </a:extLst>
        </xdr:cNvPr>
        <xdr:cNvSpPr>
          <a:spLocks/>
        </xdr:cNvSpPr>
      </xdr:nvSpPr>
      <xdr:spPr bwMode="auto">
        <a:xfrm>
          <a:off x="485775" y="17983200"/>
          <a:ext cx="47625" cy="885825"/>
        </a:xfrm>
        <a:prstGeom prst="leftBracket">
          <a:avLst>
            <a:gd name="adj" fmla="val 2114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"/>
  <sheetViews>
    <sheetView zoomScaleNormal="100" workbookViewId="0">
      <selection activeCell="B1" sqref="B1:D1"/>
    </sheetView>
  </sheetViews>
  <sheetFormatPr defaultRowHeight="13.5" x14ac:dyDescent="0.15"/>
  <cols>
    <col min="1" max="1" width="4.625" customWidth="1"/>
    <col min="2" max="2" width="29.375" bestFit="1" customWidth="1"/>
    <col min="3" max="3" width="17.625" bestFit="1" customWidth="1"/>
    <col min="4" max="4" width="17.75" bestFit="1" customWidth="1"/>
    <col min="5" max="5" width="13.875" bestFit="1" customWidth="1"/>
  </cols>
  <sheetData>
    <row r="1" spans="1:6" ht="17.25" x14ac:dyDescent="0.2">
      <c r="B1" s="190" t="s">
        <v>131</v>
      </c>
      <c r="C1" s="190"/>
      <c r="D1" s="190"/>
      <c r="E1" s="185"/>
      <c r="F1" s="158"/>
    </row>
    <row r="2" spans="1:6" ht="17.25" x14ac:dyDescent="0.2">
      <c r="B2" s="158"/>
      <c r="C2" s="158"/>
      <c r="D2" s="158"/>
      <c r="E2" s="158"/>
      <c r="F2" s="158"/>
    </row>
    <row r="3" spans="1:6" ht="17.25" x14ac:dyDescent="0.2">
      <c r="B3" s="157" t="s">
        <v>108</v>
      </c>
      <c r="C3" s="18"/>
      <c r="D3" s="18"/>
      <c r="E3" s="18"/>
      <c r="F3" s="18"/>
    </row>
    <row r="4" spans="1:6" ht="13.5" customHeight="1" x14ac:dyDescent="0.15">
      <c r="A4" s="196" t="s">
        <v>0</v>
      </c>
      <c r="B4" s="197"/>
      <c r="C4" s="144" t="s">
        <v>90</v>
      </c>
      <c r="D4" s="144" t="s">
        <v>91</v>
      </c>
      <c r="E4" s="144" t="s">
        <v>92</v>
      </c>
    </row>
    <row r="5" spans="1:6" ht="14.25" customHeight="1" x14ac:dyDescent="0.15">
      <c r="A5" s="191" t="s">
        <v>124</v>
      </c>
      <c r="B5" s="161" t="s">
        <v>20</v>
      </c>
      <c r="C5" s="146">
        <v>120110000</v>
      </c>
      <c r="D5" s="173">
        <v>120055792</v>
      </c>
      <c r="E5" s="146">
        <f>C5-D5</f>
        <v>54208</v>
      </c>
    </row>
    <row r="6" spans="1:6" x14ac:dyDescent="0.15">
      <c r="A6" s="192"/>
      <c r="B6" s="144" t="s">
        <v>73</v>
      </c>
      <c r="C6" s="146">
        <v>106050000</v>
      </c>
      <c r="D6" s="146">
        <v>106025500</v>
      </c>
      <c r="E6" s="146">
        <f t="shared" ref="E6:E16" si="0">C6-D6</f>
        <v>24500</v>
      </c>
    </row>
    <row r="7" spans="1:6" x14ac:dyDescent="0.15">
      <c r="A7" s="192"/>
      <c r="B7" s="147" t="s">
        <v>86</v>
      </c>
      <c r="C7" s="146">
        <v>2330000</v>
      </c>
      <c r="D7" s="146">
        <v>2324620</v>
      </c>
      <c r="E7" s="146">
        <f t="shared" si="0"/>
        <v>5380</v>
      </c>
    </row>
    <row r="8" spans="1:6" x14ac:dyDescent="0.15">
      <c r="A8" s="192"/>
      <c r="B8" s="144" t="s">
        <v>87</v>
      </c>
      <c r="C8" s="146">
        <v>11660000</v>
      </c>
      <c r="D8" s="146">
        <v>11653504</v>
      </c>
      <c r="E8" s="146">
        <f t="shared" si="0"/>
        <v>6496</v>
      </c>
    </row>
    <row r="9" spans="1:6" x14ac:dyDescent="0.15">
      <c r="A9" s="192"/>
      <c r="B9" s="144" t="s">
        <v>88</v>
      </c>
      <c r="C9" s="146">
        <v>70000</v>
      </c>
      <c r="D9" s="146">
        <v>52168</v>
      </c>
      <c r="E9" s="146">
        <f t="shared" si="0"/>
        <v>17832</v>
      </c>
    </row>
    <row r="10" spans="1:6" ht="14.25" x14ac:dyDescent="0.15">
      <c r="A10" s="192"/>
      <c r="B10" s="145" t="s">
        <v>89</v>
      </c>
      <c r="C10" s="146">
        <v>100000</v>
      </c>
      <c r="D10" s="173">
        <v>100000</v>
      </c>
      <c r="E10" s="146">
        <f t="shared" si="0"/>
        <v>0</v>
      </c>
    </row>
    <row r="11" spans="1:6" x14ac:dyDescent="0.15">
      <c r="A11" s="192"/>
      <c r="B11" s="148" t="s">
        <v>27</v>
      </c>
      <c r="C11" s="146">
        <v>1500</v>
      </c>
      <c r="D11" s="173">
        <v>1083</v>
      </c>
      <c r="E11" s="146">
        <f t="shared" si="0"/>
        <v>417</v>
      </c>
    </row>
    <row r="12" spans="1:6" ht="14.25" x14ac:dyDescent="0.15">
      <c r="A12" s="192"/>
      <c r="B12" s="145" t="s">
        <v>25</v>
      </c>
      <c r="C12" s="146">
        <v>2500000</v>
      </c>
      <c r="D12" s="173">
        <v>2444706</v>
      </c>
      <c r="E12" s="146">
        <f t="shared" si="0"/>
        <v>55294</v>
      </c>
    </row>
    <row r="13" spans="1:6" x14ac:dyDescent="0.15">
      <c r="A13" s="192"/>
      <c r="B13" s="144" t="s">
        <v>26</v>
      </c>
      <c r="C13" s="146">
        <v>50000</v>
      </c>
      <c r="D13" s="146">
        <v>23000</v>
      </c>
      <c r="E13" s="146">
        <f t="shared" si="0"/>
        <v>27000</v>
      </c>
    </row>
    <row r="14" spans="1:6" x14ac:dyDescent="0.15">
      <c r="A14" s="192"/>
      <c r="B14" s="147" t="s">
        <v>65</v>
      </c>
      <c r="C14" s="146">
        <v>1560000</v>
      </c>
      <c r="D14" s="146">
        <v>1559100</v>
      </c>
      <c r="E14" s="146">
        <f t="shared" si="0"/>
        <v>900</v>
      </c>
    </row>
    <row r="15" spans="1:6" ht="14.25" thickBot="1" x14ac:dyDescent="0.2">
      <c r="A15" s="193"/>
      <c r="B15" s="155" t="s">
        <v>3</v>
      </c>
      <c r="C15" s="156">
        <v>890000</v>
      </c>
      <c r="D15" s="156">
        <v>862606</v>
      </c>
      <c r="E15" s="156">
        <f t="shared" si="0"/>
        <v>27394</v>
      </c>
    </row>
    <row r="16" spans="1:6" ht="15.95" customHeight="1" thickBot="1" x14ac:dyDescent="0.2">
      <c r="A16" s="194" t="s">
        <v>105</v>
      </c>
      <c r="B16" s="195"/>
      <c r="C16" s="160">
        <f>C5+C10+C11+C12</f>
        <v>122711500</v>
      </c>
      <c r="D16" s="174">
        <f>D5+D10+D11+D12</f>
        <v>122601581</v>
      </c>
      <c r="E16" s="160">
        <f t="shared" si="0"/>
        <v>109919</v>
      </c>
    </row>
    <row r="17" spans="1:5" ht="13.5" customHeight="1" x14ac:dyDescent="0.15">
      <c r="A17" s="198" t="s">
        <v>125</v>
      </c>
      <c r="B17" s="159" t="s">
        <v>103</v>
      </c>
      <c r="C17" s="152">
        <v>102290000</v>
      </c>
      <c r="D17" s="175">
        <v>102033707</v>
      </c>
      <c r="E17" s="152">
        <f>C17-D17</f>
        <v>256293</v>
      </c>
    </row>
    <row r="18" spans="1:5" x14ac:dyDescent="0.15">
      <c r="A18" s="199"/>
      <c r="B18" s="144" t="s">
        <v>33</v>
      </c>
      <c r="C18" s="146">
        <v>42200000</v>
      </c>
      <c r="D18" s="146">
        <v>42123016</v>
      </c>
      <c r="E18" s="146">
        <f t="shared" ref="E18:E49" si="1">C18-D18</f>
        <v>76984</v>
      </c>
    </row>
    <row r="19" spans="1:5" x14ac:dyDescent="0.15">
      <c r="A19" s="199"/>
      <c r="B19" s="144" t="s">
        <v>93</v>
      </c>
      <c r="C19" s="146">
        <v>17350000</v>
      </c>
      <c r="D19" s="146">
        <v>17325776</v>
      </c>
      <c r="E19" s="146">
        <f t="shared" si="1"/>
        <v>24224</v>
      </c>
    </row>
    <row r="20" spans="1:5" x14ac:dyDescent="0.15">
      <c r="A20" s="199"/>
      <c r="B20" s="144" t="s">
        <v>94</v>
      </c>
      <c r="C20" s="146">
        <v>29200000</v>
      </c>
      <c r="D20" s="146">
        <v>29146470</v>
      </c>
      <c r="E20" s="146">
        <f t="shared" si="1"/>
        <v>53530</v>
      </c>
    </row>
    <row r="21" spans="1:5" x14ac:dyDescent="0.15">
      <c r="A21" s="199"/>
      <c r="B21" s="144" t="s">
        <v>95</v>
      </c>
      <c r="C21" s="146">
        <v>540000</v>
      </c>
      <c r="D21" s="146">
        <v>534000</v>
      </c>
      <c r="E21" s="146">
        <f t="shared" si="1"/>
        <v>6000</v>
      </c>
    </row>
    <row r="22" spans="1:5" x14ac:dyDescent="0.15">
      <c r="A22" s="199"/>
      <c r="B22" s="144" t="s">
        <v>96</v>
      </c>
      <c r="C22" s="146">
        <v>13000000</v>
      </c>
      <c r="D22" s="146">
        <v>12904445</v>
      </c>
      <c r="E22" s="146">
        <f t="shared" si="1"/>
        <v>95555</v>
      </c>
    </row>
    <row r="23" spans="1:5" x14ac:dyDescent="0.15">
      <c r="A23" s="199"/>
      <c r="B23" s="149" t="s">
        <v>17</v>
      </c>
      <c r="C23" s="146">
        <v>11275000</v>
      </c>
      <c r="D23" s="176">
        <v>11093908</v>
      </c>
      <c r="E23" s="146">
        <f t="shared" si="1"/>
        <v>181092</v>
      </c>
    </row>
    <row r="24" spans="1:5" x14ac:dyDescent="0.15">
      <c r="A24" s="199"/>
      <c r="B24" s="144" t="s">
        <v>97</v>
      </c>
      <c r="C24" s="146">
        <v>4500000</v>
      </c>
      <c r="D24" s="146">
        <v>4476268</v>
      </c>
      <c r="E24" s="146">
        <f t="shared" si="1"/>
        <v>23732</v>
      </c>
    </row>
    <row r="25" spans="1:5" x14ac:dyDescent="0.15">
      <c r="A25" s="199"/>
      <c r="B25" s="144" t="s">
        <v>98</v>
      </c>
      <c r="C25" s="146">
        <v>460000</v>
      </c>
      <c r="D25" s="146">
        <v>452958</v>
      </c>
      <c r="E25" s="146">
        <f t="shared" si="1"/>
        <v>7042</v>
      </c>
    </row>
    <row r="26" spans="1:5" x14ac:dyDescent="0.15">
      <c r="A26" s="199"/>
      <c r="B26" s="144" t="s">
        <v>99</v>
      </c>
      <c r="C26" s="146">
        <v>2670000</v>
      </c>
      <c r="D26" s="146">
        <v>2664535</v>
      </c>
      <c r="E26" s="146">
        <f t="shared" si="1"/>
        <v>5465</v>
      </c>
    </row>
    <row r="27" spans="1:5" x14ac:dyDescent="0.15">
      <c r="A27" s="199"/>
      <c r="B27" s="144" t="s">
        <v>100</v>
      </c>
      <c r="C27" s="146">
        <v>1900000</v>
      </c>
      <c r="D27" s="146">
        <v>1848659</v>
      </c>
      <c r="E27" s="146">
        <f t="shared" si="1"/>
        <v>51341</v>
      </c>
    </row>
    <row r="28" spans="1:5" x14ac:dyDescent="0.15">
      <c r="A28" s="199"/>
      <c r="B28" s="147" t="s">
        <v>101</v>
      </c>
      <c r="C28" s="146">
        <v>450000</v>
      </c>
      <c r="D28" s="146">
        <v>432872</v>
      </c>
      <c r="E28" s="146">
        <f t="shared" si="1"/>
        <v>17128</v>
      </c>
    </row>
    <row r="29" spans="1:5" x14ac:dyDescent="0.15">
      <c r="A29" s="199"/>
      <c r="B29" s="144" t="s">
        <v>36</v>
      </c>
      <c r="C29" s="146">
        <v>135000</v>
      </c>
      <c r="D29" s="146">
        <v>134100</v>
      </c>
      <c r="E29" s="146">
        <f t="shared" si="1"/>
        <v>900</v>
      </c>
    </row>
    <row r="30" spans="1:5" x14ac:dyDescent="0.15">
      <c r="A30" s="199"/>
      <c r="B30" s="144" t="s">
        <v>37</v>
      </c>
      <c r="C30" s="146">
        <v>1100000</v>
      </c>
      <c r="D30" s="146">
        <v>1084516</v>
      </c>
      <c r="E30" s="146">
        <f t="shared" si="1"/>
        <v>15484</v>
      </c>
    </row>
    <row r="31" spans="1:5" x14ac:dyDescent="0.15">
      <c r="A31" s="199"/>
      <c r="B31" s="144" t="s">
        <v>38</v>
      </c>
      <c r="C31" s="146">
        <v>60000</v>
      </c>
      <c r="D31" s="146">
        <v>0</v>
      </c>
      <c r="E31" s="146">
        <f t="shared" si="1"/>
        <v>60000</v>
      </c>
    </row>
    <row r="32" spans="1:5" x14ac:dyDescent="0.15">
      <c r="A32" s="199"/>
      <c r="B32" s="150" t="s">
        <v>58</v>
      </c>
      <c r="C32" s="146">
        <v>5446500</v>
      </c>
      <c r="D32" s="176">
        <v>4801639</v>
      </c>
      <c r="E32" s="146">
        <f t="shared" si="1"/>
        <v>644861</v>
      </c>
    </row>
    <row r="33" spans="1:5" x14ac:dyDescent="0.15">
      <c r="A33" s="199"/>
      <c r="B33" s="144" t="s">
        <v>40</v>
      </c>
      <c r="C33" s="146">
        <v>600000</v>
      </c>
      <c r="D33" s="146">
        <v>597883</v>
      </c>
      <c r="E33" s="146">
        <f t="shared" si="1"/>
        <v>2117</v>
      </c>
    </row>
    <row r="34" spans="1:5" x14ac:dyDescent="0.15">
      <c r="A34" s="199"/>
      <c r="B34" s="144" t="s">
        <v>41</v>
      </c>
      <c r="C34" s="146">
        <v>20500</v>
      </c>
      <c r="D34" s="146">
        <v>0</v>
      </c>
      <c r="E34" s="146">
        <f t="shared" si="1"/>
        <v>20500</v>
      </c>
    </row>
    <row r="35" spans="1:5" x14ac:dyDescent="0.15">
      <c r="A35" s="199"/>
      <c r="B35" s="144" t="s">
        <v>42</v>
      </c>
      <c r="C35" s="146">
        <v>35000</v>
      </c>
      <c r="D35" s="146">
        <v>220</v>
      </c>
      <c r="E35" s="146">
        <f t="shared" si="1"/>
        <v>34780</v>
      </c>
    </row>
    <row r="36" spans="1:5" x14ac:dyDescent="0.15">
      <c r="A36" s="199"/>
      <c r="B36" s="144" t="s">
        <v>43</v>
      </c>
      <c r="C36" s="146">
        <v>50000</v>
      </c>
      <c r="D36" s="146">
        <v>9252</v>
      </c>
      <c r="E36" s="146">
        <f t="shared" si="1"/>
        <v>40748</v>
      </c>
    </row>
    <row r="37" spans="1:5" x14ac:dyDescent="0.15">
      <c r="A37" s="199"/>
      <c r="B37" s="144" t="s">
        <v>44</v>
      </c>
      <c r="C37" s="146">
        <v>500000</v>
      </c>
      <c r="D37" s="146">
        <v>357899</v>
      </c>
      <c r="E37" s="146">
        <f t="shared" si="1"/>
        <v>142101</v>
      </c>
    </row>
    <row r="38" spans="1:5" x14ac:dyDescent="0.15">
      <c r="A38" s="199"/>
      <c r="B38" s="144" t="s">
        <v>46</v>
      </c>
      <c r="C38" s="146">
        <v>300000</v>
      </c>
      <c r="D38" s="146">
        <v>0</v>
      </c>
      <c r="E38" s="146">
        <f t="shared" si="1"/>
        <v>300000</v>
      </c>
    </row>
    <row r="39" spans="1:5" x14ac:dyDescent="0.15">
      <c r="A39" s="199"/>
      <c r="B39" s="144" t="s">
        <v>47</v>
      </c>
      <c r="C39" s="146">
        <v>180000</v>
      </c>
      <c r="D39" s="146">
        <v>128055</v>
      </c>
      <c r="E39" s="146">
        <f t="shared" si="1"/>
        <v>51945</v>
      </c>
    </row>
    <row r="40" spans="1:5" x14ac:dyDescent="0.15">
      <c r="A40" s="199"/>
      <c r="B40" s="144" t="s">
        <v>48</v>
      </c>
      <c r="C40" s="146">
        <v>30000</v>
      </c>
      <c r="D40" s="146">
        <v>13495</v>
      </c>
      <c r="E40" s="146">
        <f t="shared" si="1"/>
        <v>16505</v>
      </c>
    </row>
    <row r="41" spans="1:5" x14ac:dyDescent="0.15">
      <c r="A41" s="199"/>
      <c r="B41" s="144" t="s">
        <v>50</v>
      </c>
      <c r="C41" s="146">
        <v>1200000</v>
      </c>
      <c r="D41" s="146">
        <v>1193701</v>
      </c>
      <c r="E41" s="146">
        <f t="shared" si="1"/>
        <v>6299</v>
      </c>
    </row>
    <row r="42" spans="1:5" x14ac:dyDescent="0.15">
      <c r="A42" s="199"/>
      <c r="B42" s="144" t="s">
        <v>51</v>
      </c>
      <c r="C42" s="146">
        <v>320000</v>
      </c>
      <c r="D42" s="146">
        <v>296074</v>
      </c>
      <c r="E42" s="146">
        <f t="shared" si="1"/>
        <v>23926</v>
      </c>
    </row>
    <row r="43" spans="1:5" x14ac:dyDescent="0.15">
      <c r="A43" s="199"/>
      <c r="B43" s="147" t="s">
        <v>52</v>
      </c>
      <c r="C43" s="146">
        <v>1860000</v>
      </c>
      <c r="D43" s="146">
        <v>1860000</v>
      </c>
      <c r="E43" s="146">
        <f t="shared" si="1"/>
        <v>0</v>
      </c>
    </row>
    <row r="44" spans="1:5" x14ac:dyDescent="0.15">
      <c r="A44" s="199"/>
      <c r="B44" s="144" t="s">
        <v>53</v>
      </c>
      <c r="C44" s="146">
        <v>110000</v>
      </c>
      <c r="D44" s="146">
        <v>107360</v>
      </c>
      <c r="E44" s="146">
        <f t="shared" si="1"/>
        <v>2640</v>
      </c>
    </row>
    <row r="45" spans="1:5" x14ac:dyDescent="0.15">
      <c r="A45" s="199"/>
      <c r="B45" s="144" t="s">
        <v>54</v>
      </c>
      <c r="C45" s="146">
        <v>241000</v>
      </c>
      <c r="D45" s="146">
        <v>237700</v>
      </c>
      <c r="E45" s="146">
        <f t="shared" si="1"/>
        <v>3300</v>
      </c>
    </row>
    <row r="46" spans="1:5" x14ac:dyDescent="0.15">
      <c r="A46" s="199"/>
      <c r="B46" s="150" t="s">
        <v>102</v>
      </c>
      <c r="C46" s="146">
        <v>100000</v>
      </c>
      <c r="D46" s="176">
        <v>100000</v>
      </c>
      <c r="E46" s="146">
        <f t="shared" si="1"/>
        <v>0</v>
      </c>
    </row>
    <row r="47" spans="1:5" x14ac:dyDescent="0.15">
      <c r="A47" s="199"/>
      <c r="B47" s="151" t="s">
        <v>104</v>
      </c>
      <c r="C47" s="146">
        <v>1580000</v>
      </c>
      <c r="D47" s="176">
        <v>1577940</v>
      </c>
      <c r="E47" s="146">
        <f t="shared" si="1"/>
        <v>2060</v>
      </c>
    </row>
    <row r="48" spans="1:5" ht="14.25" thickBot="1" x14ac:dyDescent="0.2">
      <c r="A48" s="200"/>
      <c r="B48" s="155" t="s">
        <v>64</v>
      </c>
      <c r="C48" s="156">
        <v>1580000</v>
      </c>
      <c r="D48" s="156">
        <v>1577940</v>
      </c>
      <c r="E48" s="156">
        <f t="shared" si="1"/>
        <v>2060</v>
      </c>
    </row>
    <row r="49" spans="1:5" ht="14.25" customHeight="1" thickBot="1" x14ac:dyDescent="0.2">
      <c r="A49" s="201" t="s">
        <v>106</v>
      </c>
      <c r="B49" s="202"/>
      <c r="C49" s="154">
        <f>C17+C23+C32+C46+C47</f>
        <v>120691500</v>
      </c>
      <c r="D49" s="177">
        <f>D17+D23+D32+D46+D47</f>
        <v>119607194</v>
      </c>
      <c r="E49" s="154">
        <f t="shared" si="1"/>
        <v>1084306</v>
      </c>
    </row>
    <row r="50" spans="1:5" ht="20.100000000000001" customHeight="1" thickTop="1" x14ac:dyDescent="0.15">
      <c r="A50" s="188" t="s">
        <v>107</v>
      </c>
      <c r="B50" s="189"/>
      <c r="C50" s="170">
        <f>C16-C49</f>
        <v>2020000</v>
      </c>
      <c r="D50" s="178">
        <f>D16-D49</f>
        <v>2994387</v>
      </c>
      <c r="E50" s="171">
        <f>E16-E49</f>
        <v>-974387</v>
      </c>
    </row>
  </sheetData>
  <mergeCells count="7">
    <mergeCell ref="A50:B50"/>
    <mergeCell ref="B1:D1"/>
    <mergeCell ref="A5:A15"/>
    <mergeCell ref="A16:B16"/>
    <mergeCell ref="A4:B4"/>
    <mergeCell ref="A17:A48"/>
    <mergeCell ref="A49:B49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0AE28-B18D-4DE5-9137-565D74BB3417}">
  <dimension ref="A1:F30"/>
  <sheetViews>
    <sheetView tabSelected="1" workbookViewId="0"/>
  </sheetViews>
  <sheetFormatPr defaultRowHeight="13.5" x14ac:dyDescent="0.15"/>
  <cols>
    <col min="1" max="1" width="4.625" customWidth="1"/>
    <col min="2" max="2" width="23.5" bestFit="1" customWidth="1"/>
    <col min="3" max="3" width="17.875" bestFit="1" customWidth="1"/>
    <col min="4" max="4" width="18" bestFit="1" customWidth="1"/>
    <col min="5" max="5" width="13.875" bestFit="1" customWidth="1"/>
  </cols>
  <sheetData>
    <row r="1" spans="1:6" ht="17.25" x14ac:dyDescent="0.2">
      <c r="A1" s="158"/>
      <c r="B1" s="190" t="s">
        <v>132</v>
      </c>
      <c r="C1" s="190"/>
      <c r="D1" s="190"/>
      <c r="E1" s="186"/>
      <c r="F1" s="158"/>
    </row>
    <row r="2" spans="1:6" ht="17.25" x14ac:dyDescent="0.2">
      <c r="B2" s="142"/>
      <c r="C2" s="18"/>
      <c r="D2" s="18"/>
      <c r="E2" s="18"/>
      <c r="F2" s="18"/>
    </row>
    <row r="3" spans="1:6" ht="17.25" customHeight="1" x14ac:dyDescent="0.2">
      <c r="B3" s="172" t="s">
        <v>109</v>
      </c>
    </row>
    <row r="4" spans="1:6" ht="14.25" customHeight="1" x14ac:dyDescent="0.15">
      <c r="A4" s="203" t="s">
        <v>0</v>
      </c>
      <c r="B4" s="203"/>
      <c r="C4" s="144" t="s">
        <v>90</v>
      </c>
      <c r="D4" s="144" t="s">
        <v>91</v>
      </c>
      <c r="E4" s="144" t="s">
        <v>92</v>
      </c>
    </row>
    <row r="5" spans="1:6" ht="15" customHeight="1" x14ac:dyDescent="0.15">
      <c r="A5" s="204" t="s">
        <v>126</v>
      </c>
      <c r="B5" s="145" t="s">
        <v>110</v>
      </c>
      <c r="C5" s="146">
        <v>0</v>
      </c>
      <c r="D5" s="146">
        <v>0</v>
      </c>
      <c r="E5" s="146">
        <v>0</v>
      </c>
    </row>
    <row r="6" spans="1:6" ht="15" thickBot="1" x14ac:dyDescent="0.2">
      <c r="A6" s="205"/>
      <c r="B6" s="165" t="s">
        <v>111</v>
      </c>
      <c r="C6" s="156">
        <v>0</v>
      </c>
      <c r="D6" s="156">
        <v>0</v>
      </c>
      <c r="E6" s="156">
        <v>0</v>
      </c>
    </row>
    <row r="7" spans="1:6" x14ac:dyDescent="0.15">
      <c r="A7" s="206" t="s">
        <v>123</v>
      </c>
      <c r="B7" s="166" t="s">
        <v>112</v>
      </c>
      <c r="C7" s="167">
        <v>180000</v>
      </c>
      <c r="D7" s="181">
        <v>172000</v>
      </c>
      <c r="E7" s="167">
        <f>C7-D7</f>
        <v>8000</v>
      </c>
    </row>
    <row r="8" spans="1:6" x14ac:dyDescent="0.15">
      <c r="A8" s="207"/>
      <c r="B8" s="144" t="s">
        <v>113</v>
      </c>
      <c r="C8" s="146">
        <v>180000</v>
      </c>
      <c r="D8" s="146">
        <v>172000</v>
      </c>
      <c r="E8" s="146">
        <f t="shared" ref="E8:E10" si="0">C8-D8</f>
        <v>8000</v>
      </c>
    </row>
    <row r="9" spans="1:6" ht="15" thickBot="1" x14ac:dyDescent="0.2">
      <c r="A9" s="208"/>
      <c r="B9" s="165" t="s">
        <v>114</v>
      </c>
      <c r="C9" s="156">
        <v>180000</v>
      </c>
      <c r="D9" s="182">
        <v>172000</v>
      </c>
      <c r="E9" s="156">
        <f t="shared" si="0"/>
        <v>8000</v>
      </c>
    </row>
    <row r="10" spans="1:6" ht="15" customHeight="1" x14ac:dyDescent="0.15">
      <c r="A10" s="209" t="s">
        <v>129</v>
      </c>
      <c r="B10" s="209"/>
      <c r="C10" s="153">
        <f>C6-C9</f>
        <v>-180000</v>
      </c>
      <c r="D10" s="153">
        <f>D6-D9</f>
        <v>-172000</v>
      </c>
      <c r="E10" s="153">
        <f t="shared" si="0"/>
        <v>-8000</v>
      </c>
    </row>
    <row r="11" spans="1:6" x14ac:dyDescent="0.15">
      <c r="A11" s="179"/>
      <c r="B11" s="162"/>
      <c r="C11" s="143"/>
      <c r="D11" s="143"/>
      <c r="E11" s="143"/>
    </row>
    <row r="12" spans="1:6" ht="17.25" customHeight="1" x14ac:dyDescent="0.15">
      <c r="A12" s="180"/>
      <c r="B12" s="187" t="s">
        <v>115</v>
      </c>
      <c r="C12" s="143"/>
      <c r="D12" s="143"/>
      <c r="E12" s="143"/>
    </row>
    <row r="13" spans="1:6" ht="14.25" customHeight="1" x14ac:dyDescent="0.15">
      <c r="A13" s="203" t="s">
        <v>0</v>
      </c>
      <c r="B13" s="203"/>
      <c r="C13" s="146" t="s">
        <v>90</v>
      </c>
      <c r="D13" s="146" t="s">
        <v>91</v>
      </c>
      <c r="E13" s="146" t="s">
        <v>92</v>
      </c>
    </row>
    <row r="14" spans="1:6" ht="14.25" x14ac:dyDescent="0.15">
      <c r="A14" s="204" t="s">
        <v>126</v>
      </c>
      <c r="B14" s="145" t="s">
        <v>117</v>
      </c>
      <c r="C14" s="146">
        <v>0</v>
      </c>
      <c r="D14" s="146">
        <v>0</v>
      </c>
      <c r="E14" s="146">
        <f>C14-D14</f>
        <v>0</v>
      </c>
    </row>
    <row r="15" spans="1:6" ht="15" thickBot="1" x14ac:dyDescent="0.2">
      <c r="A15" s="205"/>
      <c r="B15" s="165" t="s">
        <v>116</v>
      </c>
      <c r="C15" s="156">
        <v>0</v>
      </c>
      <c r="D15" s="156">
        <v>0</v>
      </c>
      <c r="E15" s="156">
        <f>C15-D15</f>
        <v>0</v>
      </c>
    </row>
    <row r="16" spans="1:6" ht="14.25" customHeight="1" x14ac:dyDescent="0.15">
      <c r="A16" s="217" t="s">
        <v>123</v>
      </c>
      <c r="B16" s="159" t="s">
        <v>118</v>
      </c>
      <c r="C16" s="152">
        <v>3560000</v>
      </c>
      <c r="D16" s="175">
        <v>3508800</v>
      </c>
      <c r="E16" s="152">
        <f t="shared" ref="E16:E20" si="1">C16-D16</f>
        <v>51200</v>
      </c>
    </row>
    <row r="17" spans="1:5" x14ac:dyDescent="0.15">
      <c r="A17" s="207"/>
      <c r="B17" s="163" t="s">
        <v>61</v>
      </c>
      <c r="C17" s="146">
        <v>560000</v>
      </c>
      <c r="D17" s="146">
        <v>508800</v>
      </c>
      <c r="E17" s="146">
        <f t="shared" si="1"/>
        <v>51200</v>
      </c>
    </row>
    <row r="18" spans="1:5" ht="27" x14ac:dyDescent="0.15">
      <c r="A18" s="207"/>
      <c r="B18" s="164" t="s">
        <v>119</v>
      </c>
      <c r="C18" s="146">
        <v>3000000</v>
      </c>
      <c r="D18" s="146">
        <v>3000000</v>
      </c>
      <c r="E18" s="146">
        <f t="shared" si="1"/>
        <v>0</v>
      </c>
    </row>
    <row r="19" spans="1:5" ht="15" thickBot="1" x14ac:dyDescent="0.2">
      <c r="A19" s="208"/>
      <c r="B19" s="165" t="s">
        <v>120</v>
      </c>
      <c r="C19" s="156">
        <f>C16</f>
        <v>3560000</v>
      </c>
      <c r="D19" s="182">
        <f>D16</f>
        <v>3508800</v>
      </c>
      <c r="E19" s="156">
        <f t="shared" si="1"/>
        <v>51200</v>
      </c>
    </row>
    <row r="20" spans="1:5" ht="15" customHeight="1" x14ac:dyDescent="0.15">
      <c r="A20" s="209" t="s">
        <v>130</v>
      </c>
      <c r="B20" s="209"/>
      <c r="C20" s="153">
        <f>C15-C19</f>
        <v>-3560000</v>
      </c>
      <c r="D20" s="153">
        <f>D15-D19</f>
        <v>-3508800</v>
      </c>
      <c r="E20" s="153">
        <f t="shared" si="1"/>
        <v>-51200</v>
      </c>
    </row>
    <row r="21" spans="1:5" ht="13.5" customHeight="1" x14ac:dyDescent="0.15">
      <c r="A21" s="219" t="s">
        <v>121</v>
      </c>
      <c r="B21" s="219"/>
      <c r="C21" s="146">
        <v>0</v>
      </c>
      <c r="D21" s="146">
        <v>0</v>
      </c>
      <c r="E21" s="146">
        <v>0</v>
      </c>
    </row>
    <row r="22" spans="1:5" ht="13.5" customHeight="1" x14ac:dyDescent="0.15">
      <c r="A22" s="220" t="s">
        <v>128</v>
      </c>
      <c r="B22" s="221"/>
      <c r="C22" s="218">
        <v>-1720000</v>
      </c>
      <c r="D22" s="218">
        <v>-686413</v>
      </c>
      <c r="E22" s="218">
        <f>C22-D22</f>
        <v>-1033587</v>
      </c>
    </row>
    <row r="23" spans="1:5" ht="15.95" customHeight="1" x14ac:dyDescent="0.15">
      <c r="A23" s="221"/>
      <c r="B23" s="221"/>
      <c r="C23" s="218"/>
      <c r="D23" s="218"/>
      <c r="E23" s="218"/>
    </row>
    <row r="24" spans="1:5" ht="14.25" thickBot="1" x14ac:dyDescent="0.2">
      <c r="C24" s="143"/>
      <c r="D24" s="143"/>
      <c r="E24" s="143"/>
    </row>
    <row r="25" spans="1:5" ht="18" customHeight="1" thickBot="1" x14ac:dyDescent="0.2">
      <c r="B25" s="168" t="s">
        <v>122</v>
      </c>
      <c r="C25" s="169">
        <v>28454870</v>
      </c>
      <c r="D25" s="169">
        <v>28454870</v>
      </c>
      <c r="E25" s="169">
        <f>C25-D25</f>
        <v>0</v>
      </c>
    </row>
    <row r="26" spans="1:5" ht="18" customHeight="1" x14ac:dyDescent="0.15">
      <c r="B26" s="210" t="s">
        <v>127</v>
      </c>
      <c r="C26" s="212">
        <f>C22+C25</f>
        <v>26734870</v>
      </c>
      <c r="D26" s="184"/>
      <c r="E26" s="214">
        <f>C26-D27</f>
        <v>-1033587</v>
      </c>
    </row>
    <row r="27" spans="1:5" ht="14.25" thickBot="1" x14ac:dyDescent="0.2">
      <c r="B27" s="211"/>
      <c r="C27" s="213"/>
      <c r="D27" s="183">
        <f>D22+D25</f>
        <v>27768457</v>
      </c>
      <c r="E27" s="215"/>
    </row>
    <row r="29" spans="1:5" x14ac:dyDescent="0.15">
      <c r="B29" s="216"/>
    </row>
    <row r="30" spans="1:5" x14ac:dyDescent="0.15">
      <c r="B30" s="216"/>
    </row>
  </sheetData>
  <mergeCells count="18">
    <mergeCell ref="B26:B27"/>
    <mergeCell ref="C26:C27"/>
    <mergeCell ref="E26:E27"/>
    <mergeCell ref="B29:B30"/>
    <mergeCell ref="A14:A15"/>
    <mergeCell ref="A16:A19"/>
    <mergeCell ref="A20:B20"/>
    <mergeCell ref="C22:C23"/>
    <mergeCell ref="D22:D23"/>
    <mergeCell ref="E22:E23"/>
    <mergeCell ref="A21:B21"/>
    <mergeCell ref="A22:B23"/>
    <mergeCell ref="B1:D1"/>
    <mergeCell ref="A13:B13"/>
    <mergeCell ref="A5:A6"/>
    <mergeCell ref="A7:A9"/>
    <mergeCell ref="A10:B10"/>
    <mergeCell ref="A4:B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8"/>
  <sheetViews>
    <sheetView topLeftCell="A61" workbookViewId="0">
      <selection activeCell="C12" sqref="C12"/>
    </sheetView>
  </sheetViews>
  <sheetFormatPr defaultRowHeight="13.5" x14ac:dyDescent="0.15"/>
  <cols>
    <col min="1" max="1" width="2.5" customWidth="1"/>
    <col min="2" max="2" width="17.875" customWidth="1"/>
    <col min="3" max="6" width="14.75" customWidth="1"/>
    <col min="7" max="7" width="19.5" customWidth="1"/>
  </cols>
  <sheetData>
    <row r="1" spans="1:7" ht="24" customHeight="1" x14ac:dyDescent="0.2">
      <c r="A1" s="18"/>
      <c r="B1" s="190" t="s">
        <v>82</v>
      </c>
      <c r="C1" s="190"/>
      <c r="D1" s="190"/>
      <c r="E1" s="190"/>
      <c r="F1" s="190"/>
      <c r="G1" s="226"/>
    </row>
    <row r="2" spans="1:7" ht="21" customHeight="1" thickBot="1" x14ac:dyDescent="0.2">
      <c r="B2" s="8" t="s">
        <v>7</v>
      </c>
      <c r="C2" s="8"/>
    </row>
    <row r="3" spans="1:7" ht="21.75" customHeight="1" thickBot="1" x14ac:dyDescent="0.2">
      <c r="B3" s="13" t="s">
        <v>0</v>
      </c>
      <c r="C3" s="39" t="s">
        <v>76</v>
      </c>
      <c r="D3" s="7" t="s">
        <v>70</v>
      </c>
      <c r="E3" s="7" t="s">
        <v>77</v>
      </c>
      <c r="F3" s="7" t="s">
        <v>1</v>
      </c>
      <c r="G3" s="14" t="s">
        <v>12</v>
      </c>
    </row>
    <row r="4" spans="1:7" ht="21.75" customHeight="1" thickBot="1" x14ac:dyDescent="0.25">
      <c r="B4" s="84" t="s">
        <v>4</v>
      </c>
      <c r="C4" s="90">
        <f>SUM(C5,C12,C17,C18)</f>
        <v>115283400</v>
      </c>
      <c r="D4" s="90">
        <f>SUM(D5,D12,D17,D18)</f>
        <v>102831362</v>
      </c>
      <c r="E4" s="90">
        <f>SUM(E5,E12,E17,E18)</f>
        <v>115383203</v>
      </c>
      <c r="F4" s="90">
        <f>SUM(F5,F12,F17,F18)</f>
        <v>12551841</v>
      </c>
      <c r="G4" s="85"/>
    </row>
    <row r="5" spans="1:7" ht="21.75" customHeight="1" thickBot="1" x14ac:dyDescent="0.25">
      <c r="B5" s="98" t="s">
        <v>20</v>
      </c>
      <c r="C5" s="99">
        <f>SUM(C6:C11)</f>
        <v>113500700</v>
      </c>
      <c r="D5" s="99">
        <f>SUM(D6:D11)</f>
        <v>101241535</v>
      </c>
      <c r="E5" s="99">
        <f>SUM(E6:E11)</f>
        <v>113473284</v>
      </c>
      <c r="F5" s="137">
        <f t="shared" ref="F5:F17" si="0">SUM(E5-D5)</f>
        <v>12231749</v>
      </c>
      <c r="G5" s="101"/>
    </row>
    <row r="6" spans="1:7" ht="21.75" customHeight="1" x14ac:dyDescent="0.2">
      <c r="B6" s="15" t="s">
        <v>73</v>
      </c>
      <c r="C6" s="41">
        <v>105282950</v>
      </c>
      <c r="D6" s="4">
        <v>93762560</v>
      </c>
      <c r="E6" s="4">
        <v>105277190</v>
      </c>
      <c r="F6" s="4">
        <f t="shared" si="0"/>
        <v>11514630</v>
      </c>
      <c r="G6" s="26"/>
    </row>
    <row r="7" spans="1:7" ht="21.75" customHeight="1" x14ac:dyDescent="0.2">
      <c r="B7" s="40" t="s">
        <v>28</v>
      </c>
      <c r="C7" s="42">
        <v>6600000</v>
      </c>
      <c r="D7" s="2">
        <v>5655410</v>
      </c>
      <c r="E7" s="2">
        <v>6572124</v>
      </c>
      <c r="F7" s="1">
        <f t="shared" si="0"/>
        <v>916714</v>
      </c>
      <c r="G7" s="27"/>
    </row>
    <row r="8" spans="1:7" ht="21.75" customHeight="1" x14ac:dyDescent="0.2">
      <c r="B8" s="11" t="s">
        <v>21</v>
      </c>
      <c r="C8" s="42">
        <v>154750</v>
      </c>
      <c r="D8" s="2">
        <v>85175</v>
      </c>
      <c r="E8" s="2">
        <v>154750</v>
      </c>
      <c r="F8" s="1">
        <f t="shared" si="0"/>
        <v>69575</v>
      </c>
      <c r="G8" s="27"/>
    </row>
    <row r="9" spans="1:7" ht="21.75" customHeight="1" x14ac:dyDescent="0.2">
      <c r="B9" s="11" t="s">
        <v>22</v>
      </c>
      <c r="C9" s="43">
        <v>61000</v>
      </c>
      <c r="D9" s="2">
        <v>42900</v>
      </c>
      <c r="E9" s="2">
        <v>61300</v>
      </c>
      <c r="F9" s="1">
        <f t="shared" si="0"/>
        <v>18400</v>
      </c>
      <c r="G9" s="27"/>
    </row>
    <row r="10" spans="1:7" ht="21.75" customHeight="1" x14ac:dyDescent="0.2">
      <c r="B10" s="11" t="s">
        <v>23</v>
      </c>
      <c r="C10" s="42">
        <v>568000</v>
      </c>
      <c r="D10" s="2">
        <v>536750</v>
      </c>
      <c r="E10" s="2">
        <v>567750</v>
      </c>
      <c r="F10" s="1">
        <f t="shared" si="0"/>
        <v>31000</v>
      </c>
      <c r="G10" s="27"/>
    </row>
    <row r="11" spans="1:7" ht="21.75" customHeight="1" thickBot="1" x14ac:dyDescent="0.25">
      <c r="B11" s="20" t="s">
        <v>24</v>
      </c>
      <c r="C11" s="45">
        <v>834000</v>
      </c>
      <c r="D11" s="21">
        <v>1158740</v>
      </c>
      <c r="E11" s="21">
        <v>840170</v>
      </c>
      <c r="F11" s="55">
        <f t="shared" si="0"/>
        <v>-318570</v>
      </c>
      <c r="G11" s="30"/>
    </row>
    <row r="12" spans="1:7" ht="21.75" customHeight="1" thickBot="1" x14ac:dyDescent="0.25">
      <c r="B12" s="98" t="s">
        <v>25</v>
      </c>
      <c r="C12" s="100">
        <f>SUM(C13:C16)</f>
        <v>1782000</v>
      </c>
      <c r="D12" s="100">
        <f>SUM(D13:D16)</f>
        <v>1589169</v>
      </c>
      <c r="E12" s="100">
        <f>SUM(E13:E16)</f>
        <v>1789235</v>
      </c>
      <c r="F12" s="106">
        <f t="shared" si="0"/>
        <v>200066</v>
      </c>
      <c r="G12" s="102"/>
    </row>
    <row r="13" spans="1:7" ht="21.75" customHeight="1" x14ac:dyDescent="0.2">
      <c r="B13" s="15" t="s">
        <v>26</v>
      </c>
      <c r="C13" s="41">
        <v>36000</v>
      </c>
      <c r="D13" s="60">
        <v>0</v>
      </c>
      <c r="E13" s="60">
        <v>36000</v>
      </c>
      <c r="F13" s="1">
        <f t="shared" si="0"/>
        <v>36000</v>
      </c>
      <c r="G13" s="97"/>
    </row>
    <row r="14" spans="1:7" ht="21.75" customHeight="1" x14ac:dyDescent="0.2">
      <c r="B14" s="40" t="s">
        <v>65</v>
      </c>
      <c r="C14" s="42">
        <v>686000</v>
      </c>
      <c r="D14" s="2">
        <v>696200</v>
      </c>
      <c r="E14" s="2">
        <v>693400</v>
      </c>
      <c r="F14" s="55">
        <f t="shared" si="0"/>
        <v>-2800</v>
      </c>
      <c r="G14" s="27"/>
    </row>
    <row r="15" spans="1:7" ht="21.75" customHeight="1" x14ac:dyDescent="0.2">
      <c r="B15" s="40" t="s">
        <v>3</v>
      </c>
      <c r="C15" s="42">
        <v>193000</v>
      </c>
      <c r="D15" s="2">
        <v>49369</v>
      </c>
      <c r="E15" s="2">
        <v>187835</v>
      </c>
      <c r="F15" s="1">
        <f t="shared" si="0"/>
        <v>138466</v>
      </c>
      <c r="G15" s="27"/>
    </row>
    <row r="16" spans="1:7" ht="21.75" customHeight="1" thickBot="1" x14ac:dyDescent="0.25">
      <c r="B16" s="20" t="s">
        <v>13</v>
      </c>
      <c r="C16" s="45">
        <v>867000</v>
      </c>
      <c r="D16" s="21">
        <v>843600</v>
      </c>
      <c r="E16" s="21">
        <v>872000</v>
      </c>
      <c r="F16" s="103">
        <f t="shared" si="0"/>
        <v>28400</v>
      </c>
      <c r="G16" s="30"/>
    </row>
    <row r="17" spans="2:7" ht="21.75" customHeight="1" thickBot="1" x14ac:dyDescent="0.25">
      <c r="B17" s="104" t="s">
        <v>27</v>
      </c>
      <c r="C17" s="100">
        <v>700</v>
      </c>
      <c r="D17" s="105">
        <v>658</v>
      </c>
      <c r="E17" s="105">
        <v>684</v>
      </c>
      <c r="F17" s="106">
        <f t="shared" si="0"/>
        <v>26</v>
      </c>
      <c r="G17" s="102"/>
    </row>
    <row r="18" spans="2:7" ht="21.75" customHeight="1" thickBot="1" x14ac:dyDescent="0.25">
      <c r="B18" s="138" t="s">
        <v>79</v>
      </c>
      <c r="C18" s="139"/>
      <c r="D18" s="139"/>
      <c r="E18" s="139">
        <v>120000</v>
      </c>
      <c r="F18" s="141">
        <v>120000</v>
      </c>
      <c r="G18" s="102"/>
    </row>
    <row r="19" spans="2:7" ht="12.75" customHeight="1" x14ac:dyDescent="0.15"/>
    <row r="20" spans="2:7" ht="28.5" customHeight="1" thickBot="1" x14ac:dyDescent="0.2">
      <c r="B20" s="8" t="s">
        <v>56</v>
      </c>
    </row>
    <row r="21" spans="2:7" ht="23.25" customHeight="1" thickBot="1" x14ac:dyDescent="0.25">
      <c r="B21" s="86" t="s">
        <v>57</v>
      </c>
      <c r="C21" s="88">
        <f>SUM(C22,C31,C43,C59)</f>
        <v>102618890</v>
      </c>
      <c r="D21" s="88">
        <f>SUM(D22,D31,D43,D59)</f>
        <v>99898508</v>
      </c>
      <c r="E21" s="112">
        <f>SUM(E22,E31,E43,E59)</f>
        <v>102856109</v>
      </c>
      <c r="F21" s="90">
        <f t="shared" ref="F21:F29" si="1">SUM(E21-D21)</f>
        <v>2957601</v>
      </c>
      <c r="G21" s="87"/>
    </row>
    <row r="22" spans="2:7" ht="21.75" customHeight="1" thickBot="1" x14ac:dyDescent="0.25">
      <c r="B22" s="49" t="s">
        <v>6</v>
      </c>
      <c r="C22" s="50">
        <f>SUM(C23:C29)</f>
        <v>85490000</v>
      </c>
      <c r="D22" s="50">
        <f>SUM(D23:D29)</f>
        <v>82979254</v>
      </c>
      <c r="E22" s="50">
        <f>SUM(E23:E29)</f>
        <v>85981670</v>
      </c>
      <c r="F22" s="115">
        <f t="shared" si="1"/>
        <v>3002416</v>
      </c>
      <c r="G22" s="51"/>
    </row>
    <row r="23" spans="2:7" ht="21.75" customHeight="1" x14ac:dyDescent="0.2">
      <c r="B23" s="61" t="s">
        <v>29</v>
      </c>
      <c r="C23" s="62">
        <v>0</v>
      </c>
      <c r="D23" s="62">
        <v>0</v>
      </c>
      <c r="E23" s="62">
        <v>0</v>
      </c>
      <c r="F23" s="57">
        <f t="shared" si="1"/>
        <v>0</v>
      </c>
      <c r="G23" s="95"/>
    </row>
    <row r="24" spans="2:7" ht="21.75" customHeight="1" x14ac:dyDescent="0.2">
      <c r="B24" s="11" t="s">
        <v>33</v>
      </c>
      <c r="C24" s="41">
        <v>42220000</v>
      </c>
      <c r="D24" s="4">
        <v>38594555</v>
      </c>
      <c r="E24" s="4">
        <v>42264454</v>
      </c>
      <c r="F24" s="1">
        <f t="shared" si="1"/>
        <v>3669899</v>
      </c>
      <c r="G24" s="29"/>
    </row>
    <row r="25" spans="2:7" ht="21.75" customHeight="1" x14ac:dyDescent="0.2">
      <c r="B25" s="11" t="s">
        <v>30</v>
      </c>
      <c r="C25" s="42">
        <v>17030000</v>
      </c>
      <c r="D25" s="1">
        <v>18547035</v>
      </c>
      <c r="E25" s="1">
        <v>17026895</v>
      </c>
      <c r="F25" s="55">
        <f t="shared" si="1"/>
        <v>-1520140</v>
      </c>
      <c r="G25" s="29"/>
    </row>
    <row r="26" spans="2:7" ht="21.75" customHeight="1" x14ac:dyDescent="0.2">
      <c r="B26" s="11" t="s">
        <v>5</v>
      </c>
      <c r="C26" s="42">
        <v>16000000</v>
      </c>
      <c r="D26" s="1">
        <v>15551462</v>
      </c>
      <c r="E26" s="1">
        <v>15885834</v>
      </c>
      <c r="F26" s="57">
        <f t="shared" si="1"/>
        <v>334372</v>
      </c>
      <c r="G26" s="27"/>
    </row>
    <row r="27" spans="2:7" ht="21.75" customHeight="1" x14ac:dyDescent="0.2">
      <c r="B27" s="11" t="s">
        <v>18</v>
      </c>
      <c r="C27" s="42">
        <v>206000</v>
      </c>
      <c r="D27" s="2">
        <v>204800</v>
      </c>
      <c r="E27" s="2">
        <v>206000</v>
      </c>
      <c r="F27" s="57">
        <f t="shared" si="1"/>
        <v>1200</v>
      </c>
      <c r="G27" s="29"/>
    </row>
    <row r="28" spans="2:7" ht="21.75" customHeight="1" x14ac:dyDescent="0.2">
      <c r="B28" s="11" t="s">
        <v>31</v>
      </c>
      <c r="C28" s="42">
        <v>534000</v>
      </c>
      <c r="D28" s="2">
        <v>534000</v>
      </c>
      <c r="E28" s="2">
        <v>1590241</v>
      </c>
      <c r="F28" s="57">
        <f t="shared" si="1"/>
        <v>1056241</v>
      </c>
      <c r="G28" s="30"/>
    </row>
    <row r="29" spans="2:7" ht="21.75" customHeight="1" thickBot="1" x14ac:dyDescent="0.25">
      <c r="B29" s="12" t="s">
        <v>32</v>
      </c>
      <c r="C29" s="44">
        <v>9500000</v>
      </c>
      <c r="D29" s="3">
        <v>9547402</v>
      </c>
      <c r="E29" s="3">
        <v>9008246</v>
      </c>
      <c r="F29" s="121">
        <f t="shared" si="1"/>
        <v>-539156</v>
      </c>
      <c r="G29" s="28"/>
    </row>
    <row r="30" spans="2:7" ht="21.75" customHeight="1" thickBot="1" x14ac:dyDescent="0.2">
      <c r="B30" s="8"/>
      <c r="C30" s="8"/>
    </row>
    <row r="31" spans="2:7" ht="21.75" customHeight="1" thickBot="1" x14ac:dyDescent="0.25">
      <c r="B31" s="52" t="s">
        <v>11</v>
      </c>
      <c r="C31" s="53">
        <f>SUM(C32:C39)</f>
        <v>11733390</v>
      </c>
      <c r="D31" s="53">
        <f>SUM(D32:D39)</f>
        <v>11580715</v>
      </c>
      <c r="E31" s="113">
        <f>SUM(E32:E39)</f>
        <v>11464185</v>
      </c>
      <c r="F31" s="120">
        <f>SUM(E31-D31)</f>
        <v>-116530</v>
      </c>
      <c r="G31" s="51"/>
    </row>
    <row r="32" spans="2:7" ht="21.75" customHeight="1" x14ac:dyDescent="0.2">
      <c r="B32" s="11" t="s">
        <v>8</v>
      </c>
      <c r="C32" s="42">
        <v>4500000</v>
      </c>
      <c r="D32" s="6">
        <v>4736568</v>
      </c>
      <c r="E32" s="6">
        <v>4434744</v>
      </c>
      <c r="F32" s="56">
        <f t="shared" ref="F32:F39" si="2">SUM(E32-D32)</f>
        <v>-301824</v>
      </c>
      <c r="G32" s="26"/>
    </row>
    <row r="33" spans="2:7" ht="21.75" customHeight="1" x14ac:dyDescent="0.2">
      <c r="B33" s="11" t="s">
        <v>9</v>
      </c>
      <c r="C33" s="42">
        <v>123000</v>
      </c>
      <c r="D33" s="6">
        <v>204130</v>
      </c>
      <c r="E33" s="6">
        <v>132424</v>
      </c>
      <c r="F33" s="55">
        <f t="shared" si="2"/>
        <v>-71706</v>
      </c>
      <c r="G33" s="27"/>
    </row>
    <row r="34" spans="2:7" ht="21.75" customHeight="1" x14ac:dyDescent="0.2">
      <c r="B34" s="11" t="s">
        <v>10</v>
      </c>
      <c r="C34" s="42">
        <v>3500000</v>
      </c>
      <c r="D34" s="6">
        <v>2929854</v>
      </c>
      <c r="E34" s="6">
        <v>3341085</v>
      </c>
      <c r="F34" s="1">
        <f t="shared" si="2"/>
        <v>411231</v>
      </c>
      <c r="G34" s="27"/>
    </row>
    <row r="35" spans="2:7" ht="21.75" customHeight="1" x14ac:dyDescent="0.2">
      <c r="B35" s="11" t="s">
        <v>34</v>
      </c>
      <c r="C35" s="42">
        <v>2100000</v>
      </c>
      <c r="D35" s="6">
        <v>2146374</v>
      </c>
      <c r="E35" s="6">
        <v>2037819</v>
      </c>
      <c r="F35" s="55">
        <f t="shared" si="2"/>
        <v>-108555</v>
      </c>
      <c r="G35" s="27"/>
    </row>
    <row r="36" spans="2:7" ht="21.75" customHeight="1" x14ac:dyDescent="0.2">
      <c r="B36" s="40" t="s">
        <v>35</v>
      </c>
      <c r="C36" s="42">
        <v>560000</v>
      </c>
      <c r="D36" s="2">
        <v>720747</v>
      </c>
      <c r="E36" s="2">
        <v>590887</v>
      </c>
      <c r="F36" s="55">
        <f t="shared" si="2"/>
        <v>-129860</v>
      </c>
      <c r="G36" s="114"/>
    </row>
    <row r="37" spans="2:7" ht="21.75" customHeight="1" x14ac:dyDescent="0.2">
      <c r="B37" s="11" t="s">
        <v>36</v>
      </c>
      <c r="C37" s="42">
        <v>67030</v>
      </c>
      <c r="D37" s="6">
        <v>63470</v>
      </c>
      <c r="E37" s="6">
        <v>67030</v>
      </c>
      <c r="F37" s="57">
        <f t="shared" si="2"/>
        <v>3560</v>
      </c>
      <c r="G37" s="27"/>
    </row>
    <row r="38" spans="2:7" ht="21.75" customHeight="1" x14ac:dyDescent="0.2">
      <c r="B38" s="11" t="s">
        <v>37</v>
      </c>
      <c r="C38" s="42">
        <v>882360</v>
      </c>
      <c r="D38" s="6">
        <v>766314</v>
      </c>
      <c r="E38" s="6">
        <v>855468</v>
      </c>
      <c r="F38" s="1">
        <f t="shared" si="2"/>
        <v>89154</v>
      </c>
      <c r="G38" s="27"/>
    </row>
    <row r="39" spans="2:7" ht="21.75" customHeight="1" thickBot="1" x14ac:dyDescent="0.25">
      <c r="B39" s="12" t="s">
        <v>38</v>
      </c>
      <c r="C39" s="44">
        <v>1000</v>
      </c>
      <c r="D39" s="10">
        <v>13258</v>
      </c>
      <c r="E39" s="10">
        <v>4728</v>
      </c>
      <c r="F39" s="121">
        <f t="shared" si="2"/>
        <v>-8530</v>
      </c>
      <c r="G39" s="28"/>
    </row>
    <row r="40" spans="2:7" ht="21.75" customHeight="1" x14ac:dyDescent="0.2">
      <c r="C40" s="9"/>
      <c r="D40" s="5"/>
      <c r="E40" s="5"/>
      <c r="F40" s="64"/>
      <c r="G40" s="17"/>
    </row>
    <row r="41" spans="2:7" ht="21.75" customHeight="1" thickBot="1" x14ac:dyDescent="0.25">
      <c r="B41" s="190" t="s">
        <v>81</v>
      </c>
      <c r="C41" s="190"/>
      <c r="D41" s="190"/>
      <c r="E41" s="190"/>
      <c r="F41" s="190"/>
      <c r="G41" s="226"/>
    </row>
    <row r="42" spans="2:7" ht="21.75" customHeight="1" thickBot="1" x14ac:dyDescent="0.2">
      <c r="B42" s="24" t="s">
        <v>0</v>
      </c>
      <c r="C42" s="39" t="s">
        <v>76</v>
      </c>
      <c r="D42" s="7" t="s">
        <v>70</v>
      </c>
      <c r="E42" s="7" t="s">
        <v>77</v>
      </c>
      <c r="F42" s="7" t="s">
        <v>1</v>
      </c>
      <c r="G42" s="14" t="s">
        <v>12</v>
      </c>
    </row>
    <row r="43" spans="2:7" ht="21.75" customHeight="1" thickBot="1" x14ac:dyDescent="0.25">
      <c r="B43" s="49" t="s">
        <v>39</v>
      </c>
      <c r="C43" s="66">
        <f>SUM(C44:C58)</f>
        <v>4709500</v>
      </c>
      <c r="D43" s="66">
        <f>SUM(D44:D58)</f>
        <v>4642339</v>
      </c>
      <c r="E43" s="53">
        <f>SUM(E44:E58)</f>
        <v>4716854</v>
      </c>
      <c r="F43" s="140">
        <f>SUM(E43-D43)</f>
        <v>74515</v>
      </c>
      <c r="G43" s="67"/>
    </row>
    <row r="44" spans="2:7" ht="21.75" customHeight="1" x14ac:dyDescent="0.2">
      <c r="B44" s="11" t="s">
        <v>40</v>
      </c>
      <c r="C44" s="41">
        <v>620000</v>
      </c>
      <c r="D44" s="129">
        <v>575232</v>
      </c>
      <c r="E44" s="129">
        <v>606940</v>
      </c>
      <c r="F44" s="122">
        <f t="shared" ref="F44:F60" si="3">SUM(E44-D44)</f>
        <v>31708</v>
      </c>
      <c r="G44" s="29"/>
    </row>
    <row r="45" spans="2:7" ht="21.75" customHeight="1" x14ac:dyDescent="0.2">
      <c r="B45" s="11" t="s">
        <v>41</v>
      </c>
      <c r="C45" s="42">
        <v>24000</v>
      </c>
      <c r="D45" s="2">
        <v>0</v>
      </c>
      <c r="E45" s="2">
        <v>23434</v>
      </c>
      <c r="F45" s="57">
        <f t="shared" si="3"/>
        <v>23434</v>
      </c>
      <c r="G45" s="96"/>
    </row>
    <row r="46" spans="2:7" ht="21.75" customHeight="1" x14ac:dyDescent="0.2">
      <c r="B46" s="11" t="s">
        <v>42</v>
      </c>
      <c r="C46" s="42">
        <v>2500</v>
      </c>
      <c r="D46" s="6">
        <v>3420</v>
      </c>
      <c r="E46" s="6">
        <v>2290</v>
      </c>
      <c r="F46" s="55">
        <f t="shared" si="3"/>
        <v>-1130</v>
      </c>
      <c r="G46" s="27"/>
    </row>
    <row r="47" spans="2:7" ht="21.75" customHeight="1" x14ac:dyDescent="0.2">
      <c r="B47" s="11" t="s">
        <v>43</v>
      </c>
      <c r="C47" s="42">
        <v>185000</v>
      </c>
      <c r="D47" s="6">
        <v>152582</v>
      </c>
      <c r="E47" s="6">
        <v>188478</v>
      </c>
      <c r="F47" s="1">
        <f t="shared" si="3"/>
        <v>35896</v>
      </c>
      <c r="G47" s="27"/>
    </row>
    <row r="48" spans="2:7" ht="21.75" customHeight="1" x14ac:dyDescent="0.2">
      <c r="B48" s="20" t="s">
        <v>44</v>
      </c>
      <c r="C48" s="46">
        <v>160000</v>
      </c>
      <c r="D48" s="6">
        <v>173084</v>
      </c>
      <c r="E48" s="6">
        <v>211322</v>
      </c>
      <c r="F48" s="1">
        <f t="shared" si="3"/>
        <v>38238</v>
      </c>
      <c r="G48" s="27"/>
    </row>
    <row r="49" spans="2:7" ht="21.75" customHeight="1" x14ac:dyDescent="0.2">
      <c r="B49" s="11" t="s">
        <v>45</v>
      </c>
      <c r="C49" s="68">
        <v>60000</v>
      </c>
      <c r="D49" s="2">
        <v>84493</v>
      </c>
      <c r="E49" s="2">
        <v>54830</v>
      </c>
      <c r="F49" s="55">
        <f t="shared" si="3"/>
        <v>-29663</v>
      </c>
      <c r="G49" s="29"/>
    </row>
    <row r="50" spans="2:7" ht="21.75" customHeight="1" x14ac:dyDescent="0.2">
      <c r="B50" s="11" t="s">
        <v>46</v>
      </c>
      <c r="C50" s="46">
        <v>300000</v>
      </c>
      <c r="D50" s="2">
        <v>63918</v>
      </c>
      <c r="E50" s="2">
        <v>265528</v>
      </c>
      <c r="F50" s="57">
        <f t="shared" si="3"/>
        <v>201610</v>
      </c>
      <c r="G50" s="27"/>
    </row>
    <row r="51" spans="2:7" ht="21.75" customHeight="1" x14ac:dyDescent="0.2">
      <c r="B51" s="11" t="s">
        <v>47</v>
      </c>
      <c r="C51" s="46">
        <v>150000</v>
      </c>
      <c r="D51" s="60">
        <v>136677</v>
      </c>
      <c r="E51" s="60">
        <v>148555</v>
      </c>
      <c r="F51" s="58">
        <f t="shared" si="3"/>
        <v>11878</v>
      </c>
      <c r="G51" s="27"/>
    </row>
    <row r="52" spans="2:7" ht="21.75" customHeight="1" x14ac:dyDescent="0.2">
      <c r="B52" s="15" t="s">
        <v>48</v>
      </c>
      <c r="C52" s="46">
        <v>6000</v>
      </c>
      <c r="D52" s="2">
        <v>6008</v>
      </c>
      <c r="E52" s="2">
        <v>6008</v>
      </c>
      <c r="F52" s="57">
        <f t="shared" si="3"/>
        <v>0</v>
      </c>
      <c r="G52" s="27"/>
    </row>
    <row r="53" spans="2:7" ht="21.75" customHeight="1" x14ac:dyDescent="0.2">
      <c r="B53" s="11" t="s">
        <v>49</v>
      </c>
      <c r="C53" s="46">
        <v>0</v>
      </c>
      <c r="D53" s="2">
        <v>0</v>
      </c>
      <c r="E53" s="2">
        <v>0</v>
      </c>
      <c r="F53" s="1">
        <f t="shared" si="3"/>
        <v>0</v>
      </c>
      <c r="G53" s="96"/>
    </row>
    <row r="54" spans="2:7" ht="21.75" customHeight="1" x14ac:dyDescent="0.2">
      <c r="B54" s="11" t="s">
        <v>50</v>
      </c>
      <c r="C54" s="46">
        <v>650000</v>
      </c>
      <c r="D54" s="2">
        <v>668423</v>
      </c>
      <c r="E54" s="2">
        <v>636446</v>
      </c>
      <c r="F54" s="55">
        <f t="shared" si="3"/>
        <v>-31977</v>
      </c>
      <c r="G54" s="27"/>
    </row>
    <row r="55" spans="2:7" ht="21.75" customHeight="1" x14ac:dyDescent="0.2">
      <c r="B55" s="11" t="s">
        <v>51</v>
      </c>
      <c r="C55" s="42">
        <v>240000</v>
      </c>
      <c r="D55" s="2">
        <v>247304</v>
      </c>
      <c r="E55" s="2">
        <v>266364</v>
      </c>
      <c r="F55" s="57">
        <f t="shared" si="3"/>
        <v>19060</v>
      </c>
      <c r="G55" s="27"/>
    </row>
    <row r="56" spans="2:7" ht="21.75" customHeight="1" x14ac:dyDescent="0.2">
      <c r="B56" s="40" t="s">
        <v>52</v>
      </c>
      <c r="C56" s="45">
        <v>1860000</v>
      </c>
      <c r="D56" s="21">
        <v>1860000</v>
      </c>
      <c r="E56" s="21">
        <v>1860000</v>
      </c>
      <c r="F56" s="63">
        <f t="shared" si="3"/>
        <v>0</v>
      </c>
      <c r="G56" s="30"/>
    </row>
    <row r="57" spans="2:7" ht="21.75" customHeight="1" x14ac:dyDescent="0.2">
      <c r="B57" s="69" t="s">
        <v>53</v>
      </c>
      <c r="C57" s="2">
        <v>200000</v>
      </c>
      <c r="D57" s="2">
        <v>436968</v>
      </c>
      <c r="E57" s="2">
        <v>190523</v>
      </c>
      <c r="F57" s="55">
        <f>SUM(E57-D57)</f>
        <v>-246445</v>
      </c>
      <c r="G57" s="71"/>
    </row>
    <row r="58" spans="2:7" ht="21.75" customHeight="1" thickBot="1" x14ac:dyDescent="0.25">
      <c r="B58" s="70" t="s">
        <v>54</v>
      </c>
      <c r="C58" s="3">
        <v>252000</v>
      </c>
      <c r="D58" s="73">
        <v>234230</v>
      </c>
      <c r="E58" s="73">
        <v>256136</v>
      </c>
      <c r="F58" s="57">
        <f t="shared" si="3"/>
        <v>21906</v>
      </c>
      <c r="G58" s="72"/>
    </row>
    <row r="59" spans="2:7" ht="24" customHeight="1" thickBot="1" x14ac:dyDescent="0.25">
      <c r="B59" s="79" t="s">
        <v>55</v>
      </c>
      <c r="C59" s="53">
        <v>686000</v>
      </c>
      <c r="D59" s="53">
        <v>696200</v>
      </c>
      <c r="E59" s="53">
        <v>693400</v>
      </c>
      <c r="F59" s="120">
        <f t="shared" si="3"/>
        <v>-2800</v>
      </c>
      <c r="G59" s="48"/>
    </row>
    <row r="60" spans="2:7" ht="21.75" customHeight="1" thickBot="1" x14ac:dyDescent="0.25">
      <c r="B60" s="80" t="s">
        <v>64</v>
      </c>
      <c r="C60" s="81">
        <v>686000</v>
      </c>
      <c r="D60" s="82">
        <v>696200</v>
      </c>
      <c r="E60" s="82">
        <v>693400</v>
      </c>
      <c r="F60" s="123">
        <f t="shared" si="3"/>
        <v>-2800</v>
      </c>
      <c r="G60" s="83"/>
    </row>
    <row r="61" spans="2:7" ht="10.5" customHeight="1" x14ac:dyDescent="0.2">
      <c r="B61" s="16"/>
      <c r="C61" s="16"/>
      <c r="D61" s="9"/>
      <c r="E61" s="23"/>
      <c r="F61" s="9"/>
    </row>
    <row r="62" spans="2:7" ht="18" customHeight="1" x14ac:dyDescent="0.2">
      <c r="D62" s="59" t="s">
        <v>72</v>
      </c>
      <c r="E62" s="17"/>
      <c r="F62" s="59" t="s">
        <v>78</v>
      </c>
    </row>
    <row r="63" spans="2:7" ht="24" customHeight="1" thickBot="1" x14ac:dyDescent="0.25">
      <c r="B63" s="89" t="s">
        <v>14</v>
      </c>
      <c r="C63" s="16"/>
      <c r="D63" s="31">
        <v>102831362</v>
      </c>
      <c r="F63" s="31">
        <v>115383203</v>
      </c>
    </row>
    <row r="64" spans="2:7" ht="15" customHeight="1" thickTop="1" x14ac:dyDescent="0.2">
      <c r="B64" s="16"/>
      <c r="C64" s="16"/>
      <c r="D64" s="19"/>
      <c r="E64" s="22"/>
      <c r="F64" s="19"/>
    </row>
    <row r="65" spans="2:7" ht="24" customHeight="1" thickBot="1" x14ac:dyDescent="0.25">
      <c r="B65" s="89" t="s">
        <v>15</v>
      </c>
      <c r="C65" s="16"/>
      <c r="D65" s="91">
        <f>SUM(D66:D69)</f>
        <v>99898508</v>
      </c>
      <c r="E65" s="22"/>
      <c r="F65" s="91">
        <f>SUM(F66:F69)</f>
        <v>102856109</v>
      </c>
    </row>
    <row r="66" spans="2:7" ht="24" customHeight="1" x14ac:dyDescent="0.15">
      <c r="B66" s="228" t="s">
        <v>16</v>
      </c>
      <c r="C66" s="228"/>
      <c r="D66" s="32">
        <v>82979254</v>
      </c>
      <c r="E66" s="47"/>
      <c r="F66" s="32">
        <v>85981670</v>
      </c>
      <c r="G66" s="47"/>
    </row>
    <row r="67" spans="2:7" ht="21.75" customHeight="1" x14ac:dyDescent="0.15">
      <c r="B67" s="228" t="s">
        <v>17</v>
      </c>
      <c r="C67" s="228"/>
      <c r="D67" s="94">
        <v>11580715</v>
      </c>
      <c r="F67" s="94">
        <v>11464185</v>
      </c>
    </row>
    <row r="68" spans="2:7" ht="21.75" customHeight="1" x14ac:dyDescent="0.2">
      <c r="B68" s="228" t="s">
        <v>58</v>
      </c>
      <c r="C68" s="228"/>
      <c r="D68" s="93">
        <v>4642339</v>
      </c>
      <c r="E68" s="92"/>
      <c r="F68" s="93">
        <v>4716854</v>
      </c>
    </row>
    <row r="69" spans="2:7" ht="21.75" customHeight="1" x14ac:dyDescent="0.2">
      <c r="B69" s="229" t="s">
        <v>55</v>
      </c>
      <c r="C69" s="228"/>
      <c r="D69" s="32">
        <v>696200</v>
      </c>
      <c r="E69" s="19"/>
      <c r="F69" s="32">
        <v>693400</v>
      </c>
    </row>
    <row r="70" spans="2:7" ht="21.75" customHeight="1" thickBot="1" x14ac:dyDescent="0.25">
      <c r="B70" s="225" t="s">
        <v>66</v>
      </c>
      <c r="C70" s="225"/>
      <c r="D70" s="107">
        <f>SUM(D63-D65)</f>
        <v>2932854</v>
      </c>
      <c r="E70" s="108"/>
      <c r="F70" s="107">
        <f>SUM(F63-F65)</f>
        <v>12527094</v>
      </c>
      <c r="G70" s="109"/>
    </row>
    <row r="71" spans="2:7" ht="6.75" customHeight="1" x14ac:dyDescent="0.2">
      <c r="B71" s="110"/>
      <c r="C71" s="110"/>
      <c r="D71" s="111"/>
      <c r="E71" s="108"/>
      <c r="F71" s="111"/>
      <c r="G71" s="109"/>
    </row>
    <row r="72" spans="2:7" ht="9" customHeight="1" x14ac:dyDescent="0.2">
      <c r="B72" s="227"/>
      <c r="C72" s="224"/>
      <c r="D72" s="32"/>
      <c r="E72" s="19"/>
      <c r="F72" s="32"/>
    </row>
    <row r="73" spans="2:7" ht="19.5" customHeight="1" x14ac:dyDescent="0.2">
      <c r="B73" s="223" t="s">
        <v>74</v>
      </c>
      <c r="C73" s="223"/>
      <c r="D73" s="133">
        <v>5000000</v>
      </c>
      <c r="E73" s="133"/>
      <c r="F73" s="133"/>
      <c r="G73" s="134"/>
    </row>
    <row r="74" spans="2:7" ht="19.5" customHeight="1" x14ac:dyDescent="0.2">
      <c r="B74" s="223" t="s">
        <v>75</v>
      </c>
      <c r="C74" s="223"/>
      <c r="D74" s="133">
        <v>2440000</v>
      </c>
      <c r="E74" s="133"/>
      <c r="F74" s="133"/>
      <c r="G74" s="134"/>
    </row>
    <row r="75" spans="2:7" ht="19.5" customHeight="1" x14ac:dyDescent="0.2">
      <c r="B75" s="223" t="s">
        <v>80</v>
      </c>
      <c r="C75" s="223"/>
      <c r="D75" s="133"/>
      <c r="E75" s="133"/>
      <c r="F75" s="133">
        <v>170000</v>
      </c>
      <c r="G75" s="134"/>
    </row>
    <row r="76" spans="2:7" ht="19.5" customHeight="1" x14ac:dyDescent="0.2">
      <c r="B76" s="223" t="s">
        <v>85</v>
      </c>
      <c r="C76" s="224"/>
      <c r="D76" s="133"/>
      <c r="E76" s="133"/>
      <c r="F76" s="133">
        <v>1056241</v>
      </c>
      <c r="G76" s="134"/>
    </row>
    <row r="77" spans="2:7" ht="18.75" customHeight="1" x14ac:dyDescent="0.2">
      <c r="B77" s="222" t="s">
        <v>60</v>
      </c>
      <c r="C77" s="222"/>
      <c r="D77" s="131">
        <v>5613750</v>
      </c>
      <c r="E77" s="131"/>
      <c r="F77" s="131">
        <v>375000</v>
      </c>
      <c r="G77" s="132"/>
    </row>
    <row r="78" spans="2:7" ht="18.75" customHeight="1" x14ac:dyDescent="0.2">
      <c r="B78" s="222" t="s">
        <v>59</v>
      </c>
      <c r="C78" s="222"/>
      <c r="D78" s="131">
        <v>658</v>
      </c>
      <c r="E78" s="131"/>
      <c r="F78" s="131">
        <v>684</v>
      </c>
      <c r="G78" s="132"/>
    </row>
    <row r="79" spans="2:7" ht="18.75" customHeight="1" x14ac:dyDescent="0.2">
      <c r="B79" s="135"/>
      <c r="C79" s="136" t="s">
        <v>61</v>
      </c>
      <c r="D79" s="131">
        <v>508800</v>
      </c>
      <c r="E79" s="131"/>
      <c r="F79" s="131">
        <v>491840</v>
      </c>
      <c r="G79" s="132"/>
    </row>
    <row r="80" spans="2:7" ht="18.75" customHeight="1" x14ac:dyDescent="0.2">
      <c r="B80" s="222" t="s">
        <v>63</v>
      </c>
      <c r="C80" s="222"/>
      <c r="D80" s="131">
        <v>3000000</v>
      </c>
      <c r="E80" s="130"/>
      <c r="F80" s="131">
        <v>10000000</v>
      </c>
      <c r="G80" s="132"/>
    </row>
    <row r="81" spans="2:7" ht="21.75" customHeight="1" x14ac:dyDescent="0.15"/>
    <row r="82" spans="2:7" ht="21.75" customHeight="1" thickBot="1" x14ac:dyDescent="0.25">
      <c r="B82" s="36" t="s">
        <v>19</v>
      </c>
      <c r="C82" s="36"/>
      <c r="D82" s="37">
        <v>1249646</v>
      </c>
      <c r="E82" s="35"/>
      <c r="F82" s="37">
        <v>2885811</v>
      </c>
      <c r="G82" s="35"/>
    </row>
    <row r="83" spans="2:7" ht="8.25" customHeight="1" thickTop="1" x14ac:dyDescent="0.2">
      <c r="B83" s="16"/>
      <c r="C83" s="16"/>
      <c r="D83" s="5"/>
      <c r="E83" s="34"/>
      <c r="F83" s="5"/>
    </row>
    <row r="84" spans="2:7" ht="21.75" customHeight="1" x14ac:dyDescent="0.2">
      <c r="B84" s="16"/>
      <c r="C84" s="16"/>
      <c r="D84" s="38"/>
      <c r="E84" s="38"/>
    </row>
    <row r="85" spans="2:7" ht="21.75" customHeight="1" x14ac:dyDescent="0.15"/>
    <row r="86" spans="2:7" ht="21.75" customHeight="1" x14ac:dyDescent="0.15"/>
    <row r="87" spans="2:7" ht="21.75" customHeight="1" x14ac:dyDescent="0.15"/>
    <row r="88" spans="2:7" ht="21.75" customHeight="1" x14ac:dyDescent="0.15"/>
  </sheetData>
  <mergeCells count="15">
    <mergeCell ref="B1:G1"/>
    <mergeCell ref="B66:C66"/>
    <mergeCell ref="B67:C67"/>
    <mergeCell ref="B68:C68"/>
    <mergeCell ref="B69:C69"/>
    <mergeCell ref="B70:C70"/>
    <mergeCell ref="B41:G41"/>
    <mergeCell ref="B72:C72"/>
    <mergeCell ref="B73:C73"/>
    <mergeCell ref="B74:C74"/>
    <mergeCell ref="B77:C77"/>
    <mergeCell ref="B78:C78"/>
    <mergeCell ref="B80:C80"/>
    <mergeCell ref="B75:C75"/>
    <mergeCell ref="B76:C76"/>
  </mergeCells>
  <phoneticPr fontId="2"/>
  <pageMargins left="0.28999999999999998" right="0.25" top="0.34" bottom="0.35" header="0.36" footer="0.3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7"/>
  <sheetViews>
    <sheetView topLeftCell="A67" workbookViewId="0">
      <selection activeCell="D4" sqref="D4"/>
    </sheetView>
  </sheetViews>
  <sheetFormatPr defaultRowHeight="13.5" x14ac:dyDescent="0.15"/>
  <cols>
    <col min="1" max="1" width="2.5" customWidth="1"/>
    <col min="2" max="2" width="17.875" customWidth="1"/>
    <col min="3" max="6" width="14.75" customWidth="1"/>
    <col min="7" max="7" width="19.5" customWidth="1"/>
  </cols>
  <sheetData>
    <row r="1" spans="1:7" ht="24" customHeight="1" x14ac:dyDescent="0.2">
      <c r="A1" s="18"/>
      <c r="B1" s="190" t="s">
        <v>69</v>
      </c>
      <c r="C1" s="190"/>
      <c r="D1" s="190"/>
      <c r="E1" s="190"/>
      <c r="F1" s="190"/>
      <c r="G1" s="226"/>
    </row>
    <row r="2" spans="1:7" ht="21" customHeight="1" thickBot="1" x14ac:dyDescent="0.2">
      <c r="B2" s="8" t="s">
        <v>7</v>
      </c>
      <c r="C2" s="8"/>
    </row>
    <row r="3" spans="1:7" ht="21.75" customHeight="1" thickBot="1" x14ac:dyDescent="0.2">
      <c r="B3" s="13" t="s">
        <v>0</v>
      </c>
      <c r="C3" s="39" t="s">
        <v>83</v>
      </c>
      <c r="D3" s="7" t="s">
        <v>84</v>
      </c>
      <c r="E3" s="7" t="s">
        <v>70</v>
      </c>
      <c r="F3" s="7" t="s">
        <v>1</v>
      </c>
      <c r="G3" s="14" t="s">
        <v>12</v>
      </c>
    </row>
    <row r="4" spans="1:7" ht="21.75" customHeight="1" thickBot="1" x14ac:dyDescent="0.25">
      <c r="B4" s="84" t="s">
        <v>4</v>
      </c>
      <c r="C4" s="90">
        <f>SUM(C5,C12,C17)</f>
        <v>99786650</v>
      </c>
      <c r="D4" s="90">
        <f>SUM(D5,D12,D17)</f>
        <v>102751325</v>
      </c>
      <c r="E4" s="90"/>
      <c r="F4" s="118"/>
      <c r="G4" s="85"/>
    </row>
    <row r="5" spans="1:7" ht="21.75" customHeight="1" thickBot="1" x14ac:dyDescent="0.25">
      <c r="B5" s="98" t="s">
        <v>20</v>
      </c>
      <c r="C5" s="99">
        <f>SUM(C6:C11)</f>
        <v>98206000</v>
      </c>
      <c r="D5" s="99">
        <f>SUM(D6:D11)</f>
        <v>101059367</v>
      </c>
      <c r="E5" s="99"/>
      <c r="F5" s="117"/>
      <c r="G5" s="101"/>
    </row>
    <row r="6" spans="1:7" ht="21.75" customHeight="1" x14ac:dyDescent="0.2">
      <c r="B6" s="15" t="s">
        <v>2</v>
      </c>
      <c r="C6" s="41">
        <v>90700000</v>
      </c>
      <c r="D6" s="4">
        <v>93293880</v>
      </c>
      <c r="E6" s="4"/>
      <c r="F6" s="4"/>
      <c r="G6" s="26"/>
    </row>
    <row r="7" spans="1:7" ht="21.75" customHeight="1" x14ac:dyDescent="0.2">
      <c r="B7" s="40" t="s">
        <v>28</v>
      </c>
      <c r="C7" s="42">
        <v>5775000</v>
      </c>
      <c r="D7" s="2">
        <v>5835972</v>
      </c>
      <c r="E7" s="2"/>
      <c r="F7" s="55"/>
      <c r="G7" s="27"/>
    </row>
    <row r="8" spans="1:7" ht="21.75" customHeight="1" x14ac:dyDescent="0.2">
      <c r="B8" s="11" t="s">
        <v>21</v>
      </c>
      <c r="C8" s="42">
        <v>85000</v>
      </c>
      <c r="D8" s="2">
        <v>388825</v>
      </c>
      <c r="E8" s="2"/>
      <c r="F8" s="1"/>
      <c r="G8" s="27"/>
    </row>
    <row r="9" spans="1:7" ht="21.75" customHeight="1" x14ac:dyDescent="0.2">
      <c r="B9" s="11" t="s">
        <v>22</v>
      </c>
      <c r="C9" s="43">
        <v>37000</v>
      </c>
      <c r="D9" s="2">
        <v>32200</v>
      </c>
      <c r="E9" s="2"/>
      <c r="F9" s="1"/>
      <c r="G9" s="27"/>
    </row>
    <row r="10" spans="1:7" ht="21.75" customHeight="1" x14ac:dyDescent="0.2">
      <c r="B10" s="11" t="s">
        <v>23</v>
      </c>
      <c r="C10" s="42">
        <v>539000</v>
      </c>
      <c r="D10" s="2">
        <v>537500</v>
      </c>
      <c r="E10" s="2"/>
      <c r="F10" s="55"/>
      <c r="G10" s="27"/>
    </row>
    <row r="11" spans="1:7" ht="21.75" customHeight="1" thickBot="1" x14ac:dyDescent="0.25">
      <c r="B11" s="20" t="s">
        <v>24</v>
      </c>
      <c r="C11" s="45">
        <v>1070000</v>
      </c>
      <c r="D11" s="21">
        <v>970990</v>
      </c>
      <c r="E11" s="21"/>
      <c r="F11" s="1"/>
      <c r="G11" s="30"/>
    </row>
    <row r="12" spans="1:7" ht="21.75" customHeight="1" thickBot="1" x14ac:dyDescent="0.25">
      <c r="B12" s="98" t="s">
        <v>25</v>
      </c>
      <c r="C12" s="100">
        <f>SUM(C13:C16)</f>
        <v>1580000</v>
      </c>
      <c r="D12" s="100">
        <f>SUM(D13:D16)</f>
        <v>1691185</v>
      </c>
      <c r="E12" s="100"/>
      <c r="F12" s="117"/>
      <c r="G12" s="102"/>
    </row>
    <row r="13" spans="1:7" ht="21.75" customHeight="1" x14ac:dyDescent="0.2">
      <c r="B13" s="15" t="s">
        <v>26</v>
      </c>
      <c r="C13" s="41">
        <v>0</v>
      </c>
      <c r="D13" s="60">
        <v>53000</v>
      </c>
      <c r="E13" s="60"/>
      <c r="F13" s="1"/>
      <c r="G13" s="97"/>
    </row>
    <row r="14" spans="1:7" ht="21.75" customHeight="1" x14ac:dyDescent="0.2">
      <c r="B14" s="40" t="s">
        <v>65</v>
      </c>
      <c r="C14" s="42">
        <v>693000</v>
      </c>
      <c r="D14" s="2">
        <v>723100</v>
      </c>
      <c r="E14" s="2"/>
      <c r="F14" s="55"/>
      <c r="G14" s="27"/>
    </row>
    <row r="15" spans="1:7" ht="21.75" customHeight="1" x14ac:dyDescent="0.2">
      <c r="B15" s="40" t="s">
        <v>3</v>
      </c>
      <c r="C15" s="42">
        <v>47000</v>
      </c>
      <c r="D15" s="2">
        <v>81885</v>
      </c>
      <c r="E15" s="2"/>
      <c r="F15" s="55"/>
      <c r="G15" s="27"/>
    </row>
    <row r="16" spans="1:7" ht="21.75" customHeight="1" thickBot="1" x14ac:dyDescent="0.25">
      <c r="B16" s="20" t="s">
        <v>13</v>
      </c>
      <c r="C16" s="45">
        <v>840000</v>
      </c>
      <c r="D16" s="21">
        <v>833200</v>
      </c>
      <c r="E16" s="21"/>
      <c r="F16" s="103"/>
      <c r="G16" s="30"/>
    </row>
    <row r="17" spans="2:7" ht="21.75" customHeight="1" thickBot="1" x14ac:dyDescent="0.25">
      <c r="B17" s="104" t="s">
        <v>27</v>
      </c>
      <c r="C17" s="100">
        <v>650</v>
      </c>
      <c r="D17" s="105">
        <v>773</v>
      </c>
      <c r="E17" s="105"/>
      <c r="F17" s="117"/>
      <c r="G17" s="102"/>
    </row>
    <row r="18" spans="2:7" ht="12.75" customHeight="1" x14ac:dyDescent="0.15"/>
    <row r="19" spans="2:7" ht="28.5" customHeight="1" thickBot="1" x14ac:dyDescent="0.2">
      <c r="B19" s="8" t="s">
        <v>56</v>
      </c>
    </row>
    <row r="20" spans="2:7" ht="23.25" customHeight="1" thickBot="1" x14ac:dyDescent="0.25">
      <c r="B20" s="86" t="s">
        <v>57</v>
      </c>
      <c r="C20" s="88">
        <f>SUM(C21,C30,C43,C59)</f>
        <v>100538450</v>
      </c>
      <c r="D20" s="88">
        <f>SUM(D21,D30,D43,D59)</f>
        <v>96720645</v>
      </c>
      <c r="E20" s="112"/>
      <c r="F20" s="90"/>
      <c r="G20" s="87"/>
    </row>
    <row r="21" spans="2:7" ht="21.75" customHeight="1" thickBot="1" x14ac:dyDescent="0.25">
      <c r="B21" s="49" t="s">
        <v>6</v>
      </c>
      <c r="C21" s="50">
        <f>SUM(C22:C28)</f>
        <v>83445980</v>
      </c>
      <c r="D21" s="50">
        <f>SUM(D22:D28)</f>
        <v>79254033</v>
      </c>
      <c r="E21" s="50"/>
      <c r="F21" s="115"/>
      <c r="G21" s="51"/>
    </row>
    <row r="22" spans="2:7" ht="21.75" customHeight="1" x14ac:dyDescent="0.2">
      <c r="B22" s="61" t="s">
        <v>29</v>
      </c>
      <c r="C22" s="62">
        <v>0</v>
      </c>
      <c r="D22" s="62">
        <v>0</v>
      </c>
      <c r="E22" s="62"/>
      <c r="F22" s="57"/>
      <c r="G22" s="95"/>
    </row>
    <row r="23" spans="2:7" ht="21.75" customHeight="1" x14ac:dyDescent="0.2">
      <c r="B23" s="11" t="s">
        <v>33</v>
      </c>
      <c r="C23" s="41">
        <v>38590180</v>
      </c>
      <c r="D23" s="4">
        <v>39127632</v>
      </c>
      <c r="E23" s="4"/>
      <c r="F23" s="57"/>
      <c r="G23" s="29"/>
    </row>
    <row r="24" spans="2:7" ht="21.75" customHeight="1" x14ac:dyDescent="0.2">
      <c r="B24" s="11" t="s">
        <v>30</v>
      </c>
      <c r="C24" s="42">
        <v>18547000</v>
      </c>
      <c r="D24" s="1">
        <v>14806050</v>
      </c>
      <c r="E24" s="1"/>
      <c r="F24" s="55"/>
      <c r="G24" s="29"/>
    </row>
    <row r="25" spans="2:7" ht="21.75" customHeight="1" x14ac:dyDescent="0.2">
      <c r="B25" s="11" t="s">
        <v>5</v>
      </c>
      <c r="C25" s="42">
        <v>16070000</v>
      </c>
      <c r="D25" s="1">
        <v>15688246</v>
      </c>
      <c r="E25" s="1"/>
      <c r="F25" s="57"/>
      <c r="G25" s="27"/>
    </row>
    <row r="26" spans="2:7" ht="21.75" customHeight="1" x14ac:dyDescent="0.2">
      <c r="B26" s="11" t="s">
        <v>18</v>
      </c>
      <c r="C26" s="42">
        <v>204800</v>
      </c>
      <c r="D26" s="2">
        <v>196200</v>
      </c>
      <c r="E26" s="2"/>
      <c r="F26" s="57"/>
      <c r="G26" s="29"/>
    </row>
    <row r="27" spans="2:7" ht="21.75" customHeight="1" x14ac:dyDescent="0.2">
      <c r="B27" s="11" t="s">
        <v>31</v>
      </c>
      <c r="C27" s="42">
        <v>534000</v>
      </c>
      <c r="D27" s="2">
        <v>536400</v>
      </c>
      <c r="E27" s="2"/>
      <c r="F27" s="57"/>
      <c r="G27" s="30"/>
    </row>
    <row r="28" spans="2:7" ht="21.75" customHeight="1" thickBot="1" x14ac:dyDescent="0.25">
      <c r="B28" s="12" t="s">
        <v>32</v>
      </c>
      <c r="C28" s="44">
        <v>9500000</v>
      </c>
      <c r="D28" s="3">
        <v>8899505</v>
      </c>
      <c r="E28" s="3"/>
      <c r="F28" s="119"/>
      <c r="G28" s="28"/>
    </row>
    <row r="29" spans="2:7" ht="21.75" customHeight="1" thickBot="1" x14ac:dyDescent="0.2">
      <c r="B29" s="8"/>
      <c r="C29" s="8"/>
    </row>
    <row r="30" spans="2:7" ht="21.75" customHeight="1" thickBot="1" x14ac:dyDescent="0.25">
      <c r="B30" s="52" t="s">
        <v>11</v>
      </c>
      <c r="C30" s="53">
        <f>SUM(C31:C38)</f>
        <v>11713470</v>
      </c>
      <c r="D30" s="53">
        <f>SUM(D31:D38)</f>
        <v>11247026</v>
      </c>
      <c r="E30" s="113"/>
      <c r="F30" s="120"/>
      <c r="G30" s="51"/>
    </row>
    <row r="31" spans="2:7" ht="21.75" customHeight="1" x14ac:dyDescent="0.2">
      <c r="B31" s="11" t="s">
        <v>8</v>
      </c>
      <c r="C31" s="42">
        <v>4750000</v>
      </c>
      <c r="D31" s="6">
        <v>4605510</v>
      </c>
      <c r="E31" s="6"/>
      <c r="F31" s="4"/>
      <c r="G31" s="26"/>
    </row>
    <row r="32" spans="2:7" ht="21.75" customHeight="1" x14ac:dyDescent="0.2">
      <c r="B32" s="11" t="s">
        <v>9</v>
      </c>
      <c r="C32" s="42">
        <v>210000</v>
      </c>
      <c r="D32" s="6">
        <v>103961</v>
      </c>
      <c r="E32" s="6"/>
      <c r="F32" s="55"/>
      <c r="G32" s="27"/>
    </row>
    <row r="33" spans="2:7" ht="21.75" customHeight="1" x14ac:dyDescent="0.2">
      <c r="B33" s="11" t="s">
        <v>10</v>
      </c>
      <c r="C33" s="42">
        <v>3000000</v>
      </c>
      <c r="D33" s="6">
        <v>3141056</v>
      </c>
      <c r="E33" s="6"/>
      <c r="F33" s="55"/>
      <c r="G33" s="27"/>
    </row>
    <row r="34" spans="2:7" ht="21.75" customHeight="1" x14ac:dyDescent="0.2">
      <c r="B34" s="11" t="s">
        <v>34</v>
      </c>
      <c r="C34" s="42">
        <v>2150000</v>
      </c>
      <c r="D34" s="6">
        <v>1975063</v>
      </c>
      <c r="E34" s="6"/>
      <c r="F34" s="55"/>
      <c r="G34" s="27"/>
    </row>
    <row r="35" spans="2:7" ht="21.75" customHeight="1" x14ac:dyDescent="0.2">
      <c r="B35" s="40" t="s">
        <v>35</v>
      </c>
      <c r="C35" s="42">
        <v>760000</v>
      </c>
      <c r="D35" s="2">
        <v>610590</v>
      </c>
      <c r="E35" s="2"/>
      <c r="F35" s="55"/>
      <c r="G35" s="114"/>
    </row>
    <row r="36" spans="2:7" ht="21.75" customHeight="1" x14ac:dyDescent="0.2">
      <c r="B36" s="11" t="s">
        <v>36</v>
      </c>
      <c r="C36" s="42">
        <v>63470</v>
      </c>
      <c r="D36" s="6">
        <v>64802</v>
      </c>
      <c r="E36" s="6"/>
      <c r="F36" s="55"/>
      <c r="G36" s="27"/>
    </row>
    <row r="37" spans="2:7" ht="21.75" customHeight="1" x14ac:dyDescent="0.2">
      <c r="B37" s="11" t="s">
        <v>37</v>
      </c>
      <c r="C37" s="42">
        <v>770000</v>
      </c>
      <c r="D37" s="6">
        <v>731052</v>
      </c>
      <c r="E37" s="6"/>
      <c r="F37" s="1"/>
      <c r="G37" s="27"/>
    </row>
    <row r="38" spans="2:7" ht="21.75" customHeight="1" thickBot="1" x14ac:dyDescent="0.25">
      <c r="B38" s="12" t="s">
        <v>38</v>
      </c>
      <c r="C38" s="44">
        <v>10000</v>
      </c>
      <c r="D38" s="10">
        <v>14992</v>
      </c>
      <c r="E38" s="10"/>
      <c r="F38" s="121"/>
      <c r="G38" s="28"/>
    </row>
    <row r="39" spans="2:7" ht="21.75" customHeight="1" x14ac:dyDescent="0.2">
      <c r="C39" s="9"/>
      <c r="D39" s="5"/>
      <c r="E39" s="5"/>
      <c r="F39" s="64"/>
      <c r="G39" s="17"/>
    </row>
    <row r="40" spans="2:7" ht="21.75" customHeight="1" x14ac:dyDescent="0.2">
      <c r="C40" s="9"/>
      <c r="D40" s="5"/>
      <c r="E40" s="5"/>
      <c r="F40" s="65"/>
      <c r="G40" s="17"/>
    </row>
    <row r="41" spans="2:7" ht="21.75" customHeight="1" thickBot="1" x14ac:dyDescent="0.25">
      <c r="C41" s="9"/>
      <c r="D41" s="5"/>
      <c r="E41" s="5"/>
      <c r="F41" s="65"/>
      <c r="G41" s="17"/>
    </row>
    <row r="42" spans="2:7" ht="21.75" customHeight="1" thickBot="1" x14ac:dyDescent="0.2">
      <c r="B42" s="24" t="s">
        <v>0</v>
      </c>
      <c r="C42" s="54" t="s">
        <v>71</v>
      </c>
      <c r="D42" s="7" t="s">
        <v>67</v>
      </c>
      <c r="E42" s="7" t="s">
        <v>70</v>
      </c>
      <c r="F42" s="7" t="s">
        <v>1</v>
      </c>
      <c r="G42" s="14" t="s">
        <v>12</v>
      </c>
    </row>
    <row r="43" spans="2:7" ht="21.75" customHeight="1" thickBot="1" x14ac:dyDescent="0.25">
      <c r="B43" s="49" t="s">
        <v>39</v>
      </c>
      <c r="C43" s="66">
        <f>SUM(C44:C58)</f>
        <v>4686000</v>
      </c>
      <c r="D43" s="66">
        <f>SUM(D44:D58)</f>
        <v>5496486</v>
      </c>
      <c r="E43" s="53"/>
      <c r="F43" s="115"/>
      <c r="G43" s="67"/>
    </row>
    <row r="44" spans="2:7" ht="21.75" customHeight="1" x14ac:dyDescent="0.2">
      <c r="B44" s="11" t="s">
        <v>40</v>
      </c>
      <c r="C44" s="41">
        <v>580000</v>
      </c>
      <c r="D44" s="74">
        <v>605828</v>
      </c>
      <c r="E44" s="129"/>
      <c r="F44" s="122"/>
      <c r="G44" s="29"/>
    </row>
    <row r="45" spans="2:7" ht="21.75" customHeight="1" x14ac:dyDescent="0.2">
      <c r="B45" s="11" t="s">
        <v>41</v>
      </c>
      <c r="C45" s="42">
        <v>0</v>
      </c>
      <c r="D45" s="75">
        <v>45554</v>
      </c>
      <c r="E45" s="2"/>
      <c r="F45" s="55"/>
      <c r="G45" s="96"/>
    </row>
    <row r="46" spans="2:7" ht="21.75" customHeight="1" x14ac:dyDescent="0.2">
      <c r="B46" s="11" t="s">
        <v>42</v>
      </c>
      <c r="C46" s="42">
        <v>4000</v>
      </c>
      <c r="D46" s="76">
        <v>3440</v>
      </c>
      <c r="E46" s="6"/>
      <c r="F46" s="55"/>
      <c r="G46" s="27"/>
    </row>
    <row r="47" spans="2:7" ht="21.75" customHeight="1" x14ac:dyDescent="0.2">
      <c r="B47" s="11" t="s">
        <v>43</v>
      </c>
      <c r="C47" s="42">
        <v>153000</v>
      </c>
      <c r="D47" s="76">
        <v>142718</v>
      </c>
      <c r="E47" s="6"/>
      <c r="F47" s="55"/>
      <c r="G47" s="27"/>
    </row>
    <row r="48" spans="2:7" ht="21.75" customHeight="1" x14ac:dyDescent="0.2">
      <c r="B48" s="20" t="s">
        <v>44</v>
      </c>
      <c r="C48" s="46">
        <v>180000</v>
      </c>
      <c r="D48" s="76">
        <v>107621</v>
      </c>
      <c r="E48" s="6"/>
      <c r="F48" s="55"/>
      <c r="G48" s="27"/>
    </row>
    <row r="49" spans="2:7" ht="21.75" customHeight="1" x14ac:dyDescent="0.2">
      <c r="B49" s="11" t="s">
        <v>45</v>
      </c>
      <c r="C49" s="68">
        <v>83000</v>
      </c>
      <c r="D49" s="75">
        <v>73713</v>
      </c>
      <c r="E49" s="2"/>
      <c r="F49" s="57"/>
      <c r="G49" s="29"/>
    </row>
    <row r="50" spans="2:7" ht="21.75" customHeight="1" x14ac:dyDescent="0.2">
      <c r="B50" s="11" t="s">
        <v>46</v>
      </c>
      <c r="C50" s="46">
        <v>100000</v>
      </c>
      <c r="D50" s="75">
        <v>1218093</v>
      </c>
      <c r="E50" s="2"/>
      <c r="F50" s="57"/>
      <c r="G50" s="27"/>
    </row>
    <row r="51" spans="2:7" ht="21.75" customHeight="1" x14ac:dyDescent="0.2">
      <c r="B51" s="11" t="s">
        <v>47</v>
      </c>
      <c r="C51" s="46">
        <v>140000</v>
      </c>
      <c r="D51" s="77">
        <v>143315</v>
      </c>
      <c r="E51" s="60"/>
      <c r="F51" s="56"/>
      <c r="G51" s="27"/>
    </row>
    <row r="52" spans="2:7" ht="21.75" customHeight="1" x14ac:dyDescent="0.2">
      <c r="B52" s="15" t="s">
        <v>48</v>
      </c>
      <c r="C52" s="46">
        <v>6000</v>
      </c>
      <c r="D52" s="75">
        <v>7478</v>
      </c>
      <c r="E52" s="2"/>
      <c r="F52" s="1"/>
      <c r="G52" s="27"/>
    </row>
    <row r="53" spans="2:7" ht="21.75" customHeight="1" x14ac:dyDescent="0.2">
      <c r="B53" s="11" t="s">
        <v>49</v>
      </c>
      <c r="C53" s="46">
        <v>0</v>
      </c>
      <c r="D53" s="75">
        <v>0</v>
      </c>
      <c r="E53" s="2"/>
      <c r="F53" s="1"/>
      <c r="G53" s="96"/>
    </row>
    <row r="54" spans="2:7" ht="21.75" customHeight="1" x14ac:dyDescent="0.2">
      <c r="B54" s="11" t="s">
        <v>50</v>
      </c>
      <c r="C54" s="46">
        <v>670000</v>
      </c>
      <c r="D54" s="75">
        <v>577750</v>
      </c>
      <c r="E54" s="2"/>
      <c r="F54" s="55"/>
      <c r="G54" s="27"/>
    </row>
    <row r="55" spans="2:7" ht="21.75" customHeight="1" x14ac:dyDescent="0.2">
      <c r="B55" s="11" t="s">
        <v>51</v>
      </c>
      <c r="C55" s="42">
        <v>240000</v>
      </c>
      <c r="D55" s="75">
        <v>239197</v>
      </c>
      <c r="E55" s="2"/>
      <c r="F55" s="55"/>
      <c r="G55" s="27"/>
    </row>
    <row r="56" spans="2:7" ht="21.75" customHeight="1" x14ac:dyDescent="0.2">
      <c r="B56" s="40" t="s">
        <v>52</v>
      </c>
      <c r="C56" s="45">
        <v>1860000</v>
      </c>
      <c r="D56" s="78">
        <v>1860000</v>
      </c>
      <c r="E56" s="21"/>
      <c r="F56" s="63"/>
      <c r="G56" s="30"/>
    </row>
    <row r="57" spans="2:7" ht="21.75" customHeight="1" x14ac:dyDescent="0.2">
      <c r="B57" s="69" t="s">
        <v>53</v>
      </c>
      <c r="C57" s="2">
        <v>440000</v>
      </c>
      <c r="D57" s="75">
        <v>194414</v>
      </c>
      <c r="E57" s="2"/>
      <c r="F57" s="55"/>
      <c r="G57" s="71"/>
    </row>
    <row r="58" spans="2:7" ht="21.75" customHeight="1" thickBot="1" x14ac:dyDescent="0.25">
      <c r="B58" s="70" t="s">
        <v>54</v>
      </c>
      <c r="C58" s="3">
        <v>230000</v>
      </c>
      <c r="D58" s="116">
        <v>277365</v>
      </c>
      <c r="E58" s="73"/>
      <c r="F58" s="55"/>
      <c r="G58" s="72"/>
    </row>
    <row r="59" spans="2:7" ht="24" customHeight="1" thickBot="1" x14ac:dyDescent="0.25">
      <c r="B59" s="79" t="s">
        <v>55</v>
      </c>
      <c r="C59" s="53">
        <v>693000</v>
      </c>
      <c r="D59" s="53">
        <v>723100</v>
      </c>
      <c r="E59" s="53"/>
      <c r="F59" s="48"/>
      <c r="G59" s="48"/>
    </row>
    <row r="60" spans="2:7" ht="21.75" customHeight="1" thickBot="1" x14ac:dyDescent="0.25">
      <c r="B60" s="80" t="s">
        <v>64</v>
      </c>
      <c r="C60" s="81">
        <v>693000</v>
      </c>
      <c r="D60" s="82">
        <v>723100</v>
      </c>
      <c r="E60" s="82"/>
      <c r="F60" s="123"/>
      <c r="G60" s="83"/>
    </row>
    <row r="61" spans="2:7" ht="10.5" customHeight="1" x14ac:dyDescent="0.2">
      <c r="B61" s="16"/>
      <c r="C61" s="16"/>
      <c r="D61" s="9"/>
      <c r="E61" s="23"/>
      <c r="F61" s="9"/>
    </row>
    <row r="62" spans="2:7" ht="18" customHeight="1" x14ac:dyDescent="0.2">
      <c r="D62" s="59" t="s">
        <v>68</v>
      </c>
      <c r="E62" s="17"/>
      <c r="F62" s="59" t="s">
        <v>72</v>
      </c>
    </row>
    <row r="63" spans="2:7" ht="24" customHeight="1" thickBot="1" x14ac:dyDescent="0.25">
      <c r="B63" s="89" t="s">
        <v>14</v>
      </c>
      <c r="C63" s="16"/>
      <c r="D63" s="31">
        <v>102751325</v>
      </c>
      <c r="F63" s="31"/>
    </row>
    <row r="64" spans="2:7" ht="15" customHeight="1" thickTop="1" x14ac:dyDescent="0.2">
      <c r="B64" s="16"/>
      <c r="C64" s="16"/>
      <c r="D64" s="19"/>
      <c r="E64" s="22"/>
      <c r="F64" s="19"/>
    </row>
    <row r="65" spans="2:7" ht="24" customHeight="1" thickBot="1" x14ac:dyDescent="0.25">
      <c r="B65" s="89" t="s">
        <v>15</v>
      </c>
      <c r="C65" s="16"/>
      <c r="D65" s="91">
        <f>SUM(D66:D69)</f>
        <v>96720645</v>
      </c>
      <c r="E65" s="22"/>
      <c r="F65" s="91"/>
    </row>
    <row r="66" spans="2:7" ht="24" customHeight="1" x14ac:dyDescent="0.15">
      <c r="B66" s="228" t="s">
        <v>16</v>
      </c>
      <c r="C66" s="228"/>
      <c r="D66" s="32">
        <v>79254033</v>
      </c>
      <c r="E66" s="47"/>
      <c r="F66" s="32"/>
      <c r="G66" s="47"/>
    </row>
    <row r="67" spans="2:7" ht="21.75" customHeight="1" x14ac:dyDescent="0.15">
      <c r="B67" s="228" t="s">
        <v>17</v>
      </c>
      <c r="C67" s="228"/>
      <c r="D67" s="94">
        <v>11247026</v>
      </c>
      <c r="F67" s="94"/>
    </row>
    <row r="68" spans="2:7" ht="21.75" customHeight="1" x14ac:dyDescent="0.2">
      <c r="B68" s="228" t="s">
        <v>58</v>
      </c>
      <c r="C68" s="228"/>
      <c r="D68" s="93">
        <v>5496486</v>
      </c>
      <c r="E68" s="92"/>
      <c r="F68" s="93"/>
    </row>
    <row r="69" spans="2:7" ht="21.75" customHeight="1" x14ac:dyDescent="0.2">
      <c r="B69" s="229" t="s">
        <v>55</v>
      </c>
      <c r="C69" s="228"/>
      <c r="D69" s="32">
        <v>723100</v>
      </c>
      <c r="E69" s="19"/>
      <c r="F69" s="32"/>
    </row>
    <row r="70" spans="2:7" ht="21.75" customHeight="1" thickBot="1" x14ac:dyDescent="0.25">
      <c r="B70" s="225" t="s">
        <v>66</v>
      </c>
      <c r="C70" s="225"/>
      <c r="D70" s="107">
        <f>SUM(D63-D65)</f>
        <v>6030680</v>
      </c>
      <c r="E70" s="108"/>
      <c r="F70" s="107"/>
      <c r="G70" s="109"/>
    </row>
    <row r="71" spans="2:7" ht="12.75" customHeight="1" x14ac:dyDescent="0.2">
      <c r="B71" s="110"/>
      <c r="C71" s="110"/>
      <c r="D71" s="111"/>
      <c r="E71" s="108"/>
      <c r="F71" s="111"/>
      <c r="G71" s="109"/>
    </row>
    <row r="72" spans="2:7" ht="21.75" customHeight="1" x14ac:dyDescent="0.2">
      <c r="B72" s="227"/>
      <c r="C72" s="224"/>
      <c r="D72" s="32"/>
      <c r="E72" s="19"/>
      <c r="F72" s="32"/>
    </row>
    <row r="73" spans="2:7" ht="8.25" customHeight="1" x14ac:dyDescent="0.2">
      <c r="B73" s="25"/>
      <c r="C73" s="33"/>
      <c r="D73" s="32"/>
      <c r="E73" s="19"/>
      <c r="F73" s="32"/>
    </row>
    <row r="74" spans="2:7" ht="8.25" customHeight="1" x14ac:dyDescent="0.2">
      <c r="B74" s="25"/>
      <c r="C74" s="33"/>
      <c r="D74" s="32"/>
      <c r="E74" s="19"/>
      <c r="F74" s="32"/>
    </row>
    <row r="75" spans="2:7" ht="21.75" customHeight="1" x14ac:dyDescent="0.2">
      <c r="B75" s="230" t="s">
        <v>60</v>
      </c>
      <c r="C75" s="230"/>
      <c r="D75" s="124">
        <v>1108000</v>
      </c>
      <c r="E75" s="124"/>
      <c r="F75" s="124"/>
      <c r="G75" s="125"/>
    </row>
    <row r="76" spans="2:7" ht="21.75" customHeight="1" x14ac:dyDescent="0.2">
      <c r="B76" s="230" t="s">
        <v>59</v>
      </c>
      <c r="C76" s="230"/>
      <c r="D76" s="124">
        <v>773</v>
      </c>
      <c r="E76" s="124"/>
      <c r="F76" s="124"/>
      <c r="G76" s="125"/>
    </row>
    <row r="77" spans="2:7" ht="22.5" customHeight="1" x14ac:dyDescent="0.2">
      <c r="B77" s="126"/>
      <c r="C77" s="127" t="s">
        <v>61</v>
      </c>
      <c r="D77" s="124">
        <v>503040</v>
      </c>
      <c r="E77" s="124"/>
      <c r="F77" s="124"/>
      <c r="G77" s="125"/>
    </row>
    <row r="78" spans="2:7" ht="21.75" customHeight="1" x14ac:dyDescent="0.2">
      <c r="B78" s="230" t="s">
        <v>62</v>
      </c>
      <c r="C78" s="230"/>
      <c r="D78" s="124"/>
      <c r="E78" s="124"/>
      <c r="F78" s="124"/>
      <c r="G78" s="125"/>
    </row>
    <row r="79" spans="2:7" ht="21.75" customHeight="1" x14ac:dyDescent="0.2">
      <c r="B79" s="230" t="s">
        <v>63</v>
      </c>
      <c r="C79" s="230"/>
      <c r="D79" s="124">
        <v>3000000</v>
      </c>
      <c r="E79" s="128"/>
      <c r="F79" s="124"/>
      <c r="G79" s="125"/>
    </row>
    <row r="80" spans="2:7" ht="21.75" customHeight="1" x14ac:dyDescent="0.15"/>
    <row r="81" spans="2:7" ht="21.75" customHeight="1" thickBot="1" x14ac:dyDescent="0.25">
      <c r="B81" s="36" t="s">
        <v>19</v>
      </c>
      <c r="C81" s="36"/>
      <c r="D81" s="37">
        <v>1418867</v>
      </c>
      <c r="E81" s="35"/>
      <c r="F81" s="37"/>
      <c r="G81" s="35"/>
    </row>
    <row r="82" spans="2:7" ht="8.25" customHeight="1" thickTop="1" x14ac:dyDescent="0.2">
      <c r="B82" s="16"/>
      <c r="C82" s="16"/>
      <c r="D82" s="5"/>
      <c r="E82" s="34"/>
      <c r="F82" s="5"/>
    </row>
    <row r="83" spans="2:7" ht="21.75" customHeight="1" x14ac:dyDescent="0.2">
      <c r="B83" s="16"/>
      <c r="C83" s="16"/>
      <c r="D83" s="38"/>
      <c r="E83" s="38"/>
    </row>
    <row r="84" spans="2:7" ht="21.75" customHeight="1" x14ac:dyDescent="0.15"/>
    <row r="85" spans="2:7" ht="21.75" customHeight="1" x14ac:dyDescent="0.15"/>
    <row r="86" spans="2:7" ht="21.75" customHeight="1" x14ac:dyDescent="0.15"/>
    <row r="87" spans="2:7" ht="21.75" customHeight="1" x14ac:dyDescent="0.15"/>
  </sheetData>
  <mergeCells count="11">
    <mergeCell ref="B72:C72"/>
    <mergeCell ref="B75:C75"/>
    <mergeCell ref="B76:C76"/>
    <mergeCell ref="B78:C78"/>
    <mergeCell ref="B79:C79"/>
    <mergeCell ref="B70:C70"/>
    <mergeCell ref="B1:G1"/>
    <mergeCell ref="B66:C66"/>
    <mergeCell ref="B67:C67"/>
    <mergeCell ref="B68:C68"/>
    <mergeCell ref="B69:C69"/>
  </mergeCells>
  <phoneticPr fontId="2"/>
  <pageMargins left="0.28999999999999998" right="0.25" top="0.34" bottom="0.35" header="0.36" footer="0.3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令和5年度①</vt:lpstr>
      <vt:lpstr>令和5年度②</vt:lpstr>
      <vt:lpstr>決算額対比表30</vt:lpstr>
      <vt:lpstr>決算額対比表 空欄</vt:lpstr>
      <vt:lpstr>令和5年度①!Print_Area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ちづる保育園</dc:creator>
  <cp:lastModifiedBy>保育園 ちづる</cp:lastModifiedBy>
  <cp:lastPrinted>2024-05-31T02:31:12Z</cp:lastPrinted>
  <dcterms:created xsi:type="dcterms:W3CDTF">2004-02-20T01:29:27Z</dcterms:created>
  <dcterms:modified xsi:type="dcterms:W3CDTF">2024-06-04T03:55:07Z</dcterms:modified>
</cp:coreProperties>
</file>